
<file path=[Content_Types].xml><?xml version="1.0" encoding="utf-8"?>
<Types xmlns="http://schemas.openxmlformats.org/package/2006/content-types">
  <Default Extension="png" ContentType="image/png"/>
  <Default Extension="rels" ContentType="application/vnd.openxmlformats-package.relationships+xml"/>
  <Default Extension="vml" ContentType="application/vnd.openxmlformats-officedocument.vmlDrawing"/>
  <Default Extension="xml" ContentType="application/xml"/>
  <Override PartName="/docProps/app.xml" ContentType="application/vnd.openxmlformats-officedocument.extended-properties+xml"/>
  <Override PartName="/docProps/core.xml" ContentType="application/vnd.openxmlformats-package.core-properties+xml"/>
  <Override PartName="/xl/theme/theme1.xml" ContentType="application/vnd.openxmlformats-officedocument.theme+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drawings/drawing1.xml" ContentType="application/vnd.openxmlformats-officedocument.drawing+xml"/>
  <Override PartName="/xl/comments/comment1.xml" ContentType="application/vnd.openxmlformats-officedocument.spreadsheetml.comments+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drawings/drawing2.xml" ContentType="application/vnd.openxmlformats-officedocument.drawing+xml"/>
  <Override PartName="/xl/comments/comment2.xml" ContentType="application/vnd.openxmlformats-officedocument.spreadsheetml.comments+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drawings/drawing3.xml" ContentType="application/vnd.openxmlformats-officedocument.drawing+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drawings/drawing4.xml" ContentType="application/vnd.openxmlformats-officedocument.drawing+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styles.xml" ContentType="application/vnd.openxmlformats-officedocument.spreadsheetml.styles+xml"/>
  <Override PartName="/xl/workbook.xml" ContentType="application/vnd.openxmlformats-officedocument.spreadsheetml.sheet.m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workbookPr/>
  <bookViews>
    <workbookView visibility="visible" minimized="0" showHorizontalScroll="1" showVerticalScroll="1" showSheetTabs="1" xWindow="-5040" yWindow="-16320" windowWidth="38640" windowHeight="15840" tabRatio="871" firstSheet="0" activeTab="0" autoFilterDateGrouping="1"/>
  </bookViews>
  <sheets>
    <sheet xmlns:r="http://schemas.openxmlformats.org/officeDocument/2006/relationships" name="Etiquettes" sheetId="1" state="visible" r:id="rId1"/>
    <sheet xmlns:r="http://schemas.openxmlformats.org/officeDocument/2006/relationships" name="Produits" sheetId="2" state="visible" r:id="rId2"/>
    <sheet xmlns:r="http://schemas.openxmlformats.org/officeDocument/2006/relationships" name="Secteurs" sheetId="3" state="visible" r:id="rId3"/>
    <sheet xmlns:r="http://schemas.openxmlformats.org/officeDocument/2006/relationships" name="Echanges territoires" sheetId="4" state="visible" r:id="rId4"/>
    <sheet xmlns:r="http://schemas.openxmlformats.org/officeDocument/2006/relationships" name="Structure des flux" sheetId="5" state="visible" r:id="rId5"/>
    <sheet xmlns:r="http://schemas.openxmlformats.org/officeDocument/2006/relationships" name="Données" sheetId="6" state="visible" r:id="rId6"/>
    <sheet xmlns:r="http://schemas.openxmlformats.org/officeDocument/2006/relationships" name="Abattages - AGRESTE" sheetId="7" state="visible" r:id="rId7"/>
    <sheet xmlns:r="http://schemas.openxmlformats.org/officeDocument/2006/relationships" name="Données " sheetId="8" state="visible" r:id="rId8"/>
    <sheet xmlns:r="http://schemas.openxmlformats.org/officeDocument/2006/relationships" name="Echanges - AGRESTE" sheetId="9" state="visible" r:id="rId9"/>
    <sheet xmlns:r="http://schemas.openxmlformats.org/officeDocument/2006/relationships" name="Données  " sheetId="10" state="visible" r:id="rId10"/>
    <sheet xmlns:r="http://schemas.openxmlformats.org/officeDocument/2006/relationships" name="Production - PRODCOM" sheetId="11" state="visible" r:id="rId11"/>
    <sheet xmlns:r="http://schemas.openxmlformats.org/officeDocument/2006/relationships" name="Données   " sheetId="12" state="visible" r:id="rId12"/>
    <sheet xmlns:r="http://schemas.openxmlformats.org/officeDocument/2006/relationships" name="Echanges - Eurostat" sheetId="13" state="visible" r:id="rId13"/>
    <sheet xmlns:r="http://schemas.openxmlformats.org/officeDocument/2006/relationships" name="Allocation bovins" sheetId="14" state="visible" r:id="rId14"/>
    <sheet xmlns:r="http://schemas.openxmlformats.org/officeDocument/2006/relationships" name="Contraintes" sheetId="15" state="visible" r:id="rId15"/>
    <sheet xmlns:r="http://schemas.openxmlformats.org/officeDocument/2006/relationships" name=" Données" sheetId="16" state="visible" r:id="rId16"/>
    <sheet xmlns:r="http://schemas.openxmlformats.org/officeDocument/2006/relationships" name="Anatomie - Blézat" sheetId="17" state="visible" r:id="rId17"/>
    <sheet xmlns:r="http://schemas.openxmlformats.org/officeDocument/2006/relationships" name="Données    " sheetId="18" state="visible" r:id="rId18"/>
    <sheet xmlns:r="http://schemas.openxmlformats.org/officeDocument/2006/relationships" name="Contraintes " sheetId="19" state="visible" r:id="rId19"/>
    <sheet xmlns:r="http://schemas.openxmlformats.org/officeDocument/2006/relationships" name="  Données" sheetId="20" state="visible" r:id="rId20"/>
    <sheet xmlns:r="http://schemas.openxmlformats.org/officeDocument/2006/relationships" name="Coproduits - SIFCO" sheetId="21" state="visible" r:id="rId21"/>
    <sheet xmlns:r="http://schemas.openxmlformats.org/officeDocument/2006/relationships" name="Contraintes  " sheetId="22" state="visible" r:id="rId22"/>
    <sheet xmlns:r="http://schemas.openxmlformats.org/officeDocument/2006/relationships" name="   Données" sheetId="23" state="visible" r:id="rId23"/>
    <sheet xmlns:r="http://schemas.openxmlformats.org/officeDocument/2006/relationships" name="Consommation - IDELE" sheetId="24" state="visible" r:id="rId24"/>
    <sheet xmlns:r="http://schemas.openxmlformats.org/officeDocument/2006/relationships" name="Contraintes   " sheetId="25" state="visible" r:id="rId25"/>
    <sheet xmlns:r="http://schemas.openxmlformats.org/officeDocument/2006/relationships" name="    Données" sheetId="26" state="visible" r:id="rId26"/>
    <sheet xmlns:r="http://schemas.openxmlformats.org/officeDocument/2006/relationships" name="Débouchés abats - Blézat" sheetId="27" state="visible" r:id="rId27"/>
    <sheet xmlns:r="http://schemas.openxmlformats.org/officeDocument/2006/relationships" name="calcul perte de volume carcasse" sheetId="28" state="visible" r:id="rId28"/>
    <sheet xmlns:r="http://schemas.openxmlformats.org/officeDocument/2006/relationships" name="Résultats" sheetId="29" state="visible" r:id="rId29"/>
    <sheet xmlns:r="http://schemas.openxmlformats.org/officeDocument/2006/relationships" name="Analyses des résultats" sheetId="30" state="visible" r:id="rId30"/>
  </sheets>
  <definedNames/>
  <calcPr calcId="191029" fullCalcOnLoad="1"/>
</workbook>
</file>

<file path=xl/styles.xml><?xml version="1.0" encoding="utf-8"?>
<styleSheet xmlns="http://schemas.openxmlformats.org/spreadsheetml/2006/main">
  <numFmts count="4">
    <numFmt numFmtId="164" formatCode="_-* #,##0_-;\-* #,##0_-;_-* &quot;-&quot;??_-;_-@_-"/>
    <numFmt numFmtId="165" formatCode="0.0"/>
    <numFmt numFmtId="166" formatCode="#,##0.##########"/>
    <numFmt numFmtId="167" formatCode="0.000%"/>
  </numFmts>
  <fonts count="35">
    <font>
      <name val="Calibri"/>
      <family val="2"/>
      <color theme="1"/>
      <sz val="11"/>
    </font>
    <font>
      <name val="Aptos Narrow"/>
      <family val="2"/>
      <color theme="1"/>
      <sz val="11"/>
      <scheme val="minor"/>
    </font>
    <font>
      <name val="Aptos Narrow"/>
      <family val="2"/>
      <color theme="1"/>
      <sz val="11"/>
      <scheme val="minor"/>
    </font>
    <font>
      <name val="Aptos Narrow"/>
      <family val="2"/>
      <color theme="1"/>
      <sz val="11"/>
      <scheme val="minor"/>
    </font>
    <font>
      <name val="Aptos Narrow"/>
      <family val="2"/>
      <color rgb="FFFF0000"/>
      <sz val="11"/>
      <scheme val="minor"/>
    </font>
    <font>
      <name val="Aptos Narrow"/>
      <family val="2"/>
      <b val="1"/>
      <color theme="1"/>
      <sz val="11"/>
      <scheme val="minor"/>
    </font>
    <font>
      <name val="Calibri"/>
      <family val="2"/>
      <color theme="1"/>
      <sz val="11"/>
    </font>
    <font>
      <name val="Verdana"/>
      <family val="2"/>
      <b val="1"/>
      <color rgb="FFFFFFFF"/>
      <sz val="10"/>
    </font>
    <font>
      <name val="Calibri"/>
      <family val="2"/>
      <b val="1"/>
      <sz val="11"/>
    </font>
    <font>
      <name val="Calibri"/>
      <family val="2"/>
      <b val="1"/>
      <color rgb="FFFFFFFF"/>
      <sz val="11"/>
    </font>
    <font>
      <name val="Calibri"/>
      <family val="2"/>
      <b val="1"/>
      <color theme="1"/>
      <sz val="11"/>
    </font>
    <font>
      <name val="Verdana"/>
      <family val="2"/>
      <b val="1"/>
      <color theme="0"/>
      <sz val="10"/>
    </font>
    <font>
      <name val="Calibri"/>
      <family val="2"/>
      <sz val="11"/>
    </font>
    <font>
      <name val="Arial"/>
      <family val="2"/>
      <b val="1"/>
      <color theme="1"/>
      <sz val="11"/>
    </font>
    <font>
      <name val="Arial1"/>
      <family val="2"/>
      <color theme="1"/>
      <sz val="11"/>
    </font>
    <font>
      <name val="Arial"/>
      <family val="2"/>
      <color rgb="FF000000"/>
      <sz val="9"/>
    </font>
    <font>
      <name val="Arial"/>
      <family val="2"/>
      <color rgb="FF000000"/>
      <sz val="9"/>
    </font>
    <font>
      <name val="Aptos Narrow"/>
      <family val="2"/>
      <color indexed="8"/>
      <sz val="11"/>
      <scheme val="minor"/>
    </font>
    <font>
      <name val="Arial"/>
      <family val="2"/>
      <sz val="9"/>
    </font>
    <font>
      <name val="Arial"/>
      <family val="2"/>
      <b val="1"/>
      <sz val="9"/>
    </font>
    <font>
      <name val="Arial"/>
      <family val="2"/>
      <b val="1"/>
      <color indexed="9"/>
      <sz val="9"/>
    </font>
    <font>
      <name val="Liberation Sans"/>
      <color theme="1"/>
      <sz val="11"/>
    </font>
    <font>
      <name val="Aptos Narrow"/>
      <family val="2"/>
      <i val="1"/>
      <color theme="1"/>
      <sz val="11"/>
      <scheme val="minor"/>
    </font>
    <font>
      <name val="Tahoma"/>
      <family val="2"/>
      <b val="1"/>
      <color indexed="81"/>
      <sz val="9"/>
    </font>
    <font>
      <name val="Tahoma"/>
      <family val="2"/>
      <color indexed="81"/>
      <sz val="9"/>
    </font>
    <font>
      <name val="Calibri"/>
      <family val="2"/>
      <i val="1"/>
      <color theme="1"/>
      <sz val="11"/>
    </font>
    <font>
      <name val="Arial"/>
      <family val="2"/>
      <color rgb="FFFF0000"/>
      <sz val="9"/>
    </font>
    <font>
      <name val="Arial1"/>
      <family val="2"/>
      <color rgb="FFFF0000"/>
      <sz val="11"/>
    </font>
    <font>
      <name val="Aptos Narrow"/>
      <family val="2"/>
      <i val="1"/>
      <color rgb="FFFF0000"/>
      <sz val="11"/>
      <scheme val="minor"/>
    </font>
    <font>
      <name val="Calibri"/>
      <family val="2"/>
      <color rgb="FFFF0000"/>
      <sz val="11"/>
    </font>
    <font>
      <name val="Calibri"/>
      <family val="2"/>
      <i val="1"/>
      <color rgb="FFFF0000"/>
      <sz val="11"/>
    </font>
    <font>
      <name val="Calibri"/>
      <family val="2"/>
      <sz val="8"/>
    </font>
    <font>
      <b val="1"/>
    </font>
    <font>
      <b val="1"/>
      <color rgb="00000000"/>
    </font>
    <font>
      <color rgb="00000000"/>
    </font>
  </fonts>
  <fills count="48">
    <fill>
      <patternFill/>
    </fill>
    <fill>
      <patternFill patternType="gray125"/>
    </fill>
    <fill>
      <patternFill patternType="solid">
        <fgColor rgb="FF0070C0"/>
        <bgColor indexed="64"/>
      </patternFill>
    </fill>
    <fill>
      <patternFill patternType="solid">
        <fgColor theme="6" tint="0.7999816888943144"/>
        <bgColor indexed="64"/>
      </patternFill>
    </fill>
    <fill>
      <patternFill patternType="solid">
        <fgColor theme="4" tint="0.7999816888943144"/>
        <bgColor indexed="64"/>
      </patternFill>
    </fill>
    <fill>
      <patternFill patternType="solid">
        <fgColor theme="5" tint="0.7999816888943144"/>
        <bgColor indexed="64"/>
      </patternFill>
    </fill>
    <fill>
      <patternFill patternType="solid">
        <fgColor theme="2" tint="-0.09997863704336681"/>
        <bgColor indexed="64"/>
      </patternFill>
    </fill>
    <fill>
      <patternFill patternType="solid">
        <fgColor rgb="FF87A9D2"/>
      </patternFill>
    </fill>
    <fill>
      <patternFill patternType="solid">
        <fgColor rgb="FF799939"/>
      </patternFill>
    </fill>
    <fill>
      <patternFill patternType="solid">
        <fgColor theme="6"/>
        <bgColor rgb="FFB4C7DC"/>
      </patternFill>
    </fill>
    <fill>
      <patternFill patternType="solid">
        <fgColor theme="5"/>
        <bgColor indexed="64"/>
      </patternFill>
    </fill>
    <fill>
      <patternFill patternType="solid">
        <fgColor theme="5" tint="0.3999755851924192"/>
        <bgColor indexed="64"/>
      </patternFill>
    </fill>
    <fill>
      <patternFill patternType="solid">
        <fgColor theme="8" tint="0.7999816888943144"/>
        <bgColor indexed="64"/>
      </patternFill>
    </fill>
    <fill>
      <patternFill patternType="solid">
        <fgColor rgb="FFB2B2B2"/>
        <bgColor rgb="FFB2B2B2"/>
      </patternFill>
    </fill>
    <fill>
      <patternFill patternType="solid">
        <fgColor rgb="FFFFFFFF"/>
        <bgColor indexed="64"/>
      </patternFill>
    </fill>
    <fill>
      <patternFill patternType="solid">
        <fgColor rgb="FFECECEC"/>
        <bgColor indexed="64"/>
      </patternFill>
    </fill>
    <fill>
      <patternFill patternType="solid">
        <fgColor rgb="FFF9F9F9"/>
        <bgColor indexed="64"/>
      </patternFill>
    </fill>
    <fill>
      <patternFill patternType="solid">
        <fgColor rgb="FF4669AF"/>
      </patternFill>
    </fill>
    <fill>
      <patternFill patternType="solid">
        <fgColor rgb="FF0096DC"/>
      </patternFill>
    </fill>
    <fill>
      <patternFill patternType="mediumGray">
        <bgColor indexed="22"/>
      </patternFill>
    </fill>
    <fill>
      <patternFill patternType="solid">
        <fgColor rgb="FFDCE6F1"/>
      </patternFill>
    </fill>
    <fill>
      <patternFill patternType="solid">
        <fgColor rgb="FFF6F6F6"/>
      </patternFill>
    </fill>
    <fill>
      <patternFill patternType="solid">
        <fgColor theme="9" tint="0.3999755851924192"/>
        <bgColor indexed="64"/>
      </patternFill>
    </fill>
    <fill>
      <patternFill patternType="solid">
        <fgColor rgb="FFFFD757"/>
        <bgColor indexed="64"/>
      </patternFill>
    </fill>
    <fill>
      <patternFill patternType="solid">
        <fgColor rgb="FF52AB2F"/>
        <bgColor indexed="64"/>
      </patternFill>
    </fill>
    <fill>
      <patternFill patternType="solid">
        <fgColor rgb="FFFF4B4B"/>
        <bgColor indexed="64"/>
      </patternFill>
    </fill>
    <fill>
      <patternFill patternType="solid">
        <fgColor theme="8" tint="0.5999938962981048"/>
        <bgColor indexed="64"/>
      </patternFill>
    </fill>
    <fill>
      <patternFill patternType="solid">
        <fgColor rgb="FFCB9763"/>
        <bgColor indexed="64"/>
      </patternFill>
    </fill>
    <fill>
      <patternFill patternType="solid">
        <fgColor theme="5" tint="0.5999938962981048"/>
        <bgColor indexed="64"/>
      </patternFill>
    </fill>
    <fill>
      <patternFill patternType="solid">
        <fgColor theme="9" tint="0.5999938962981048"/>
        <bgColor indexed="64"/>
      </patternFill>
    </fill>
    <fill>
      <patternFill patternType="solid">
        <fgColor rgb="FFD9B28B"/>
        <bgColor indexed="64"/>
      </patternFill>
    </fill>
    <fill>
      <patternFill patternType="solid">
        <fgColor rgb="FF92D050"/>
        <bgColor indexed="64"/>
      </patternFill>
    </fill>
    <fill>
      <patternFill patternType="solid">
        <fgColor rgb="FF00B0F0"/>
        <bgColor indexed="64"/>
      </patternFill>
    </fill>
    <fill>
      <patternFill patternType="solid">
        <fgColor rgb="FFFFC000"/>
        <bgColor indexed="64"/>
      </patternFill>
    </fill>
    <fill>
      <patternFill patternType="solid">
        <fgColor rgb="FFC00000"/>
        <bgColor indexed="64"/>
      </patternFill>
    </fill>
    <fill>
      <patternFill patternType="solid">
        <fgColor theme="0" tint="-0.249977111117893"/>
        <bgColor indexed="64"/>
      </patternFill>
    </fill>
    <fill>
      <patternFill patternType="solid">
        <fgColor rgb="009BBB59"/>
      </patternFill>
    </fill>
    <fill>
      <patternFill patternType="solid">
        <fgColor rgb="00FFFFFF"/>
      </patternFill>
    </fill>
    <fill>
      <patternFill patternType="solid">
        <fgColor rgb="004F81BD"/>
      </patternFill>
    </fill>
    <fill>
      <patternFill patternType="solid">
        <fgColor rgb="00ffffff"/>
      </patternFill>
    </fill>
    <fill>
      <patternFill patternType="solid">
        <fgColor rgb="00e2eaf4"/>
      </patternFill>
    </fill>
    <fill>
      <patternFill patternType="solid">
        <fgColor rgb="00c4d5e9"/>
      </patternFill>
    </fill>
    <fill>
      <patternFill patternType="solid">
        <fgColor rgb="00a7c0de"/>
      </patternFill>
    </fill>
    <fill>
      <patternFill patternType="solid">
        <fgColor rgb="008aabd3"/>
      </patternFill>
    </fill>
    <fill>
      <patternFill patternType="solid">
        <fgColor rgb="006c96c8"/>
      </patternFill>
    </fill>
    <fill>
      <patternFill patternType="solid">
        <fgColor rgb="0087A9D2"/>
      </patternFill>
    </fill>
    <fill>
      <patternFill patternType="solid">
        <fgColor rgb="00CFCFCF"/>
      </patternFill>
    </fill>
    <fill>
      <patternFill patternType="solid">
        <fgColor rgb="008064A2"/>
      </patternFill>
    </fill>
  </fills>
  <borders count="29">
    <border>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top style="medium">
        <color indexed="64"/>
      </top>
      <bottom/>
      <diagonal/>
    </border>
    <border>
      <left style="thin">
        <color rgb="FF000000"/>
      </left>
      <right style="thin">
        <color rgb="FF000000"/>
      </right>
      <top style="thin">
        <color rgb="FF000000"/>
      </top>
      <bottom style="thin">
        <color rgb="FF000000"/>
      </bottom>
      <diagonal/>
    </border>
    <border>
      <left style="medium">
        <color rgb="FFD5D5D5"/>
      </left>
      <right/>
      <top style="medium">
        <color rgb="FFD5D5D5"/>
      </top>
      <bottom/>
      <diagonal/>
    </border>
    <border>
      <left/>
      <right/>
      <top style="medium">
        <color rgb="FFD5D5D5"/>
      </top>
      <bottom/>
      <diagonal/>
    </border>
    <border>
      <left style="medium">
        <color rgb="FFD5D5D5"/>
      </left>
      <right/>
      <top/>
      <bottom/>
      <diagonal/>
    </border>
    <border>
      <left style="medium">
        <color rgb="FFD5D5D5"/>
      </left>
      <right/>
      <top style="medium">
        <color rgb="FFD5D5D5"/>
      </top>
      <bottom style="medium">
        <color rgb="FFD5D5D5"/>
      </bottom>
      <diagonal/>
    </border>
    <border>
      <left/>
      <right/>
      <top style="medium">
        <color rgb="FFD5D5D5"/>
      </top>
      <bottom style="medium">
        <color rgb="FFD5D5D5"/>
      </bottom>
      <diagonal/>
    </border>
    <border>
      <left/>
      <right style="medium">
        <color rgb="FFD5D5D5"/>
      </right>
      <top style="medium">
        <color rgb="FFD5D5D5"/>
      </top>
      <bottom/>
      <diagonal/>
    </border>
    <border>
      <left/>
      <right style="medium">
        <color rgb="FFD5D5D5"/>
      </right>
      <top style="medium">
        <color rgb="FFD5D5D5"/>
      </top>
      <bottom style="medium">
        <color rgb="FFD5D5D5"/>
      </bottom>
      <diagonal/>
    </border>
    <border>
      <left style="thin">
        <color rgb="FFB0B0B0"/>
      </left>
      <right style="thin">
        <color rgb="FFB0B0B0"/>
      </right>
      <top style="thin">
        <color rgb="FFB0B0B0"/>
      </top>
      <bottom style="thin">
        <color rgb="FFB0B0B0"/>
      </bottom>
      <diagonal/>
    </border>
    <border>
      <left style="medium">
        <color rgb="FFD5D5D5"/>
      </left>
      <right style="medium">
        <color rgb="FFD5D5D5"/>
      </right>
      <top style="medium">
        <color rgb="FFD5D5D5"/>
      </top>
      <bottom/>
      <diagonal/>
    </border>
    <border>
      <left style="medium">
        <color rgb="FFD5D5D5"/>
      </left>
      <right style="medium">
        <color rgb="FFD5D5D5"/>
      </right>
      <top style="medium">
        <color rgb="FFD5D5D5"/>
      </top>
      <bottom style="medium">
        <color rgb="FFD5D5D5"/>
      </bottom>
      <diagonal/>
    </border>
    <border>
      <left/>
      <right/>
      <top style="thin">
        <color rgb="FFB0B0B0"/>
      </top>
      <bottom/>
      <diagonal/>
    </border>
    <border>
      <left/>
      <right style="thin">
        <color rgb="FFB0B0B0"/>
      </right>
      <top style="thin">
        <color rgb="FFB0B0B0"/>
      </top>
      <bottom/>
      <diagonal/>
    </border>
    <border>
      <left/>
      <right style="thin">
        <color rgb="FFB0B0B0"/>
      </right>
      <top style="thin">
        <color rgb="FFB0B0B0"/>
      </top>
      <bottom style="thin">
        <color rgb="FFB0B0B0"/>
      </bottom>
      <diagonal/>
    </border>
    <border>
      <left style="thin"/>
      <right style="thin"/>
      <top style="thin"/>
      <bottom style="thin"/>
    </border>
    <border>
      <left style="thin">
        <color rgb="00000000"/>
      </left>
      <right style="thin">
        <color rgb="00000000"/>
      </right>
      <bottom style="thick">
        <color rgb="00000000"/>
      </bottom>
    </border>
    <border>
      <left style="thin">
        <color rgb="00000000"/>
      </left>
      <right style="thin">
        <color rgb="00000000"/>
      </right>
      <bottom style="dashed">
        <color rgb="00000000"/>
      </bottom>
    </border>
    <border>
      <right style="thin">
        <color rgb="00000000"/>
      </right>
      <bottom style="thin">
        <color rgb="00000000"/>
      </bottom>
    </border>
    <border>
      <right style="dashed">
        <color rgb="00000000"/>
      </right>
      <bottom style="thick">
        <color rgb="00000000"/>
      </bottom>
    </border>
    <border>
      <right style="thick">
        <color rgb="00000000"/>
      </right>
      <bottom style="dashed">
        <color rgb="00000000"/>
      </bottom>
    </border>
    <border>
      <left style="thin">
        <color rgb="00000000"/>
      </left>
      <right style="thin">
        <color rgb="00000000"/>
      </right>
      <top style="thin">
        <color rgb="00000000"/>
      </top>
      <bottom style="thin">
        <color rgb="00000000"/>
      </bottom>
    </border>
    <border>
      <left/>
      <right/>
      <bottom/>
    </border>
    <border>
      <left style="thin">
        <color rgb="00000000"/>
      </left>
      <right style="thin">
        <color rgb="00000000"/>
      </right>
      <top/>
    </border>
  </borders>
  <cellStyleXfs count="10">
    <xf numFmtId="0" fontId="6" fillId="0" borderId="0"/>
    <xf numFmtId="43" fontId="3" fillId="0" borderId="0"/>
    <xf numFmtId="9" fontId="3" fillId="0" borderId="0"/>
    <xf numFmtId="0" fontId="13" fillId="13" borderId="6"/>
    <xf numFmtId="0" fontId="14" fillId="0" borderId="6"/>
    <xf numFmtId="0" fontId="17" fillId="0" borderId="0"/>
    <xf numFmtId="0" fontId="21" fillId="0" borderId="0"/>
    <xf numFmtId="0" fontId="3" fillId="0" borderId="0"/>
    <xf numFmtId="9" fontId="3" fillId="0" borderId="0"/>
    <xf numFmtId="43" fontId="3" fillId="0" borderId="0"/>
  </cellStyleXfs>
  <cellXfs count="184">
    <xf numFmtId="0" fontId="0" fillId="0" borderId="0" pivotButton="0" quotePrefix="0" xfId="0"/>
    <xf numFmtId="0" fontId="7" fillId="2" borderId="1" applyAlignment="1" pivotButton="0" quotePrefix="0" xfId="0">
      <alignment horizontal="center" vertical="center" wrapText="1" shrinkToFit="1"/>
    </xf>
    <xf numFmtId="0" fontId="7" fillId="2" borderId="2" applyAlignment="1" pivotButton="0" quotePrefix="0" xfId="0">
      <alignment horizontal="center" vertical="center" wrapText="1" shrinkToFit="1"/>
    </xf>
    <xf numFmtId="0" fontId="0" fillId="3" borderId="0" applyAlignment="1" pivotButton="0" quotePrefix="0" xfId="0">
      <alignment horizontal="center"/>
    </xf>
    <xf numFmtId="49" fontId="0" fillId="3" borderId="0" pivotButton="0" quotePrefix="0" xfId="0"/>
    <xf numFmtId="0" fontId="0" fillId="3" borderId="0" pivotButton="0" quotePrefix="0" xfId="0"/>
    <xf numFmtId="0" fontId="0" fillId="4" borderId="0" applyAlignment="1" pivotButton="0" quotePrefix="0" xfId="0">
      <alignment horizontal="center"/>
    </xf>
    <xf numFmtId="0" fontId="6" fillId="4" borderId="0" pivotButton="0" quotePrefix="0" xfId="0"/>
    <xf numFmtId="0" fontId="0" fillId="4" borderId="0" pivotButton="0" quotePrefix="0" xfId="0"/>
    <xf numFmtId="49" fontId="0" fillId="4" borderId="0" pivotButton="0" quotePrefix="0" xfId="0"/>
    <xf numFmtId="0" fontId="0" fillId="0" borderId="0" applyAlignment="1" pivotButton="0" quotePrefix="0" xfId="0">
      <alignment horizontal="center"/>
    </xf>
    <xf numFmtId="0" fontId="6" fillId="0" borderId="0" pivotButton="0" quotePrefix="0" xfId="0"/>
    <xf numFmtId="49" fontId="0" fillId="0" borderId="0" pivotButton="0" quotePrefix="0" xfId="0"/>
    <xf numFmtId="49" fontId="6" fillId="0" borderId="0" pivotButton="0" quotePrefix="0" xfId="0"/>
    <xf numFmtId="0" fontId="0" fillId="6" borderId="0" applyAlignment="1" pivotButton="0" quotePrefix="0" xfId="0">
      <alignment horizontal="center"/>
    </xf>
    <xf numFmtId="0" fontId="0" fillId="6" borderId="0" pivotButton="0" quotePrefix="0" xfId="0"/>
    <xf numFmtId="49" fontId="0" fillId="6" borderId="0" pivotButton="0" quotePrefix="0" xfId="0"/>
    <xf numFmtId="0" fontId="8" fillId="0" borderId="4" applyAlignment="1" pivotButton="0" quotePrefix="0" xfId="0">
      <alignment horizontal="center" vertical="center"/>
    </xf>
    <xf numFmtId="0" fontId="9" fillId="7" borderId="4" applyAlignment="1" pivotButton="0" quotePrefix="0" xfId="0">
      <alignment horizontal="center" textRotation="90"/>
    </xf>
    <xf numFmtId="0" fontId="0" fillId="0" borderId="0" applyAlignment="1" pivotButton="0" quotePrefix="0" xfId="0">
      <alignment horizontal="center" vertical="center"/>
    </xf>
    <xf numFmtId="0" fontId="8" fillId="0" borderId="4" applyAlignment="1" pivotButton="0" quotePrefix="0" xfId="0">
      <alignment horizontal="center" vertical="top"/>
    </xf>
    <xf numFmtId="0" fontId="10" fillId="0" borderId="0" applyAlignment="1" pivotButton="0" quotePrefix="0" xfId="0">
      <alignment horizontal="center" vertical="center"/>
    </xf>
    <xf numFmtId="0" fontId="9" fillId="7" borderId="0" pivotButton="0" quotePrefix="0" xfId="0"/>
    <xf numFmtId="0" fontId="7" fillId="8" borderId="1" applyAlignment="1" pivotButton="0" quotePrefix="0" xfId="0">
      <alignment horizontal="center" vertical="center" wrapText="1" shrinkToFit="1"/>
    </xf>
    <xf numFmtId="0" fontId="7" fillId="8" borderId="2" applyAlignment="1" pivotButton="0" quotePrefix="0" xfId="0">
      <alignment horizontal="center" vertical="center" wrapText="1" shrinkToFit="1"/>
    </xf>
    <xf numFmtId="0" fontId="11" fillId="9" borderId="2" applyAlignment="1" pivotButton="0" quotePrefix="0" xfId="0">
      <alignment horizontal="center" vertical="center" wrapText="1"/>
    </xf>
    <xf numFmtId="0" fontId="7" fillId="8" borderId="3" applyAlignment="1" pivotButton="0" quotePrefix="0" xfId="0">
      <alignment horizontal="center" vertical="center" wrapText="1" shrinkToFit="1"/>
    </xf>
    <xf numFmtId="0" fontId="12" fillId="0" borderId="0" applyAlignment="1" pivotButton="0" quotePrefix="0" xfId="0">
      <alignment horizontal="center" vertical="center"/>
    </xf>
    <xf numFmtId="2" fontId="0" fillId="0" borderId="0" applyAlignment="1" pivotButton="0" quotePrefix="0" xfId="0">
      <alignment horizontal="center"/>
    </xf>
    <xf numFmtId="9" fontId="0" fillId="0" borderId="0" pivotButton="0" quotePrefix="0" xfId="0"/>
    <xf numFmtId="0" fontId="7" fillId="10" borderId="1" applyAlignment="1" pivotButton="0" quotePrefix="0" xfId="0">
      <alignment horizontal="center" vertical="center" wrapText="1" shrinkToFit="1"/>
    </xf>
    <xf numFmtId="0" fontId="7" fillId="10" borderId="2" applyAlignment="1" pivotButton="0" quotePrefix="0" xfId="0">
      <alignment horizontal="center" vertical="center" wrapText="1" shrinkToFit="1"/>
    </xf>
    <xf numFmtId="0" fontId="7" fillId="10" borderId="3" applyAlignment="1" pivotButton="0" quotePrefix="0" xfId="0">
      <alignment horizontal="center" vertical="center" wrapText="1" shrinkToFit="1"/>
    </xf>
    <xf numFmtId="0" fontId="0" fillId="5" borderId="0" applyAlignment="1" pivotButton="0" quotePrefix="0" xfId="0">
      <alignment horizontal="center" vertical="center"/>
    </xf>
    <xf numFmtId="0" fontId="0" fillId="11" borderId="0" pivotButton="0" quotePrefix="0" xfId="0"/>
    <xf numFmtId="0" fontId="0" fillId="3" borderId="0" applyAlignment="1" pivotButton="0" quotePrefix="0" xfId="0">
      <alignment horizontal="center" vertical="center"/>
    </xf>
    <xf numFmtId="0" fontId="0" fillId="12" borderId="0" applyAlignment="1" pivotButton="0" quotePrefix="0" xfId="0">
      <alignment horizontal="center"/>
    </xf>
    <xf numFmtId="0" fontId="6" fillId="12" borderId="0" pivotButton="0" quotePrefix="0" xfId="0"/>
    <xf numFmtId="0" fontId="0" fillId="12" borderId="0" pivotButton="0" quotePrefix="0" xfId="0"/>
    <xf numFmtId="0" fontId="0" fillId="0" borderId="0" applyAlignment="1" pivotButton="0" quotePrefix="0" xfId="0">
      <alignment horizontal="left"/>
    </xf>
    <xf numFmtId="0" fontId="6" fillId="6" borderId="0" pivotButton="0" quotePrefix="0" xfId="0"/>
    <xf numFmtId="0" fontId="9" fillId="7" borderId="4" applyAlignment="1" pivotButton="0" quotePrefix="0" xfId="0">
      <alignment horizontal="right" vertical="top"/>
    </xf>
    <xf numFmtId="0" fontId="13" fillId="13" borderId="6" pivotButton="0" quotePrefix="0" xfId="3"/>
    <xf numFmtId="0" fontId="14" fillId="0" borderId="6" pivotButton="0" quotePrefix="0" xfId="4"/>
    <xf numFmtId="0" fontId="15" fillId="14" borderId="0" applyAlignment="1" pivotButton="0" quotePrefix="0" xfId="0">
      <alignment horizontal="center" vertical="center" wrapText="1"/>
    </xf>
    <xf numFmtId="0" fontId="15" fillId="15" borderId="7" applyAlignment="1" pivotButton="0" quotePrefix="0" xfId="0">
      <alignment horizontal="center" vertical="center" wrapText="1"/>
    </xf>
    <xf numFmtId="0" fontId="15" fillId="16" borderId="7" applyAlignment="1" pivotButton="0" quotePrefix="0" xfId="0">
      <alignment horizontal="center" vertical="center" wrapText="1"/>
    </xf>
    <xf numFmtId="0" fontId="15" fillId="16" borderId="7" applyAlignment="1" pivotButton="0" quotePrefix="0" xfId="0">
      <alignment horizontal="left" vertical="center"/>
    </xf>
    <xf numFmtId="0" fontId="15" fillId="16" borderId="9" applyAlignment="1" pivotButton="0" quotePrefix="0" xfId="0">
      <alignment horizontal="center" vertical="center" wrapText="1"/>
    </xf>
    <xf numFmtId="0" fontId="18" fillId="0" borderId="0" applyAlignment="1" pivotButton="0" quotePrefix="0" xfId="5">
      <alignment horizontal="left" vertical="center"/>
    </xf>
    <xf numFmtId="0" fontId="17" fillId="0" borderId="0" pivotButton="0" quotePrefix="0" xfId="5"/>
    <xf numFmtId="0" fontId="19" fillId="0" borderId="0" applyAlignment="1" pivotButton="0" quotePrefix="0" xfId="5">
      <alignment horizontal="left" vertical="center"/>
    </xf>
    <xf numFmtId="0" fontId="20" fillId="17" borderId="14" applyAlignment="1" pivotButton="0" quotePrefix="0" xfId="5">
      <alignment horizontal="left" vertical="center"/>
    </xf>
    <xf numFmtId="0" fontId="19" fillId="18" borderId="14" applyAlignment="1" pivotButton="0" quotePrefix="0" xfId="5">
      <alignment horizontal="left" vertical="center"/>
    </xf>
    <xf numFmtId="0" fontId="17" fillId="19" borderId="0" pivotButton="0" quotePrefix="0" xfId="5"/>
    <xf numFmtId="0" fontId="19" fillId="20" borderId="14" applyAlignment="1" pivotButton="0" quotePrefix="0" xfId="5">
      <alignment horizontal="left" vertical="center"/>
    </xf>
    <xf numFmtId="3" fontId="18" fillId="0" borderId="0" applyAlignment="1" pivotButton="0" quotePrefix="0" xfId="5">
      <alignment horizontal="right" vertical="center" shrinkToFit="1"/>
    </xf>
    <xf numFmtId="3" fontId="18" fillId="21" borderId="0" applyAlignment="1" pivotButton="0" quotePrefix="0" xfId="5">
      <alignment horizontal="right" vertical="center" shrinkToFit="1"/>
    </xf>
    <xf numFmtId="0" fontId="5" fillId="0" borderId="0" pivotButton="0" quotePrefix="0" xfId="7"/>
    <xf numFmtId="0" fontId="2" fillId="0" borderId="0" pivotButton="0" quotePrefix="0" xfId="7"/>
    <xf numFmtId="0" fontId="22" fillId="0" borderId="0" pivotButton="0" quotePrefix="0" xfId="7"/>
    <xf numFmtId="9" fontId="0" fillId="0" borderId="0" pivotButton="0" quotePrefix="0" xfId="8"/>
    <xf numFmtId="164" fontId="0" fillId="0" borderId="0" pivotButton="0" quotePrefix="0" xfId="9"/>
    <xf numFmtId="0" fontId="2" fillId="0" borderId="0" applyAlignment="1" pivotButton="0" quotePrefix="0" xfId="7">
      <alignment horizontal="right"/>
    </xf>
    <xf numFmtId="9" fontId="2" fillId="0" borderId="0" pivotButton="0" quotePrefix="0" xfId="7"/>
    <xf numFmtId="1" fontId="2" fillId="0" borderId="0" pivotButton="0" quotePrefix="0" xfId="7"/>
    <xf numFmtId="165" fontId="2" fillId="0" borderId="0" pivotButton="0" quotePrefix="0" xfId="7"/>
    <xf numFmtId="164" fontId="2" fillId="0" borderId="0" pivotButton="0" quotePrefix="0" xfId="7"/>
    <xf numFmtId="164" fontId="0" fillId="0" borderId="0" pivotButton="0" quotePrefix="0" xfId="1"/>
    <xf numFmtId="164" fontId="16" fillId="14" borderId="7" applyAlignment="1" pivotButton="0" quotePrefix="0" xfId="1">
      <alignment horizontal="right" vertical="center"/>
    </xf>
    <xf numFmtId="164" fontId="16" fillId="14" borderId="10" applyAlignment="1" pivotButton="0" quotePrefix="0" xfId="1">
      <alignment horizontal="right" vertical="center"/>
    </xf>
    <xf numFmtId="164" fontId="0" fillId="0" borderId="0" pivotButton="0" quotePrefix="0" xfId="0"/>
    <xf numFmtId="3" fontId="17" fillId="0" borderId="0" pivotButton="0" quotePrefix="0" xfId="5"/>
    <xf numFmtId="164" fontId="0" fillId="0" borderId="0" applyAlignment="1" pivotButton="0" quotePrefix="0" xfId="0">
      <alignment horizontal="center"/>
    </xf>
    <xf numFmtId="1" fontId="22" fillId="0" borderId="0" pivotButton="0" quotePrefix="0" xfId="7"/>
    <xf numFmtId="9" fontId="25" fillId="0" borderId="0" pivotButton="0" quotePrefix="0" xfId="8"/>
    <xf numFmtId="164" fontId="25" fillId="0" borderId="0" pivotButton="0" quotePrefix="0" xfId="9"/>
    <xf numFmtId="0" fontId="0" fillId="22" borderId="0" pivotButton="0" quotePrefix="0" xfId="0"/>
    <xf numFmtId="0" fontId="0" fillId="23" borderId="0" pivotButton="0" quotePrefix="0" xfId="0"/>
    <xf numFmtId="0" fontId="0" fillId="24" borderId="0" pivotButton="0" quotePrefix="0" xfId="0"/>
    <xf numFmtId="0" fontId="0" fillId="25" borderId="0" pivotButton="0" quotePrefix="0" xfId="0"/>
    <xf numFmtId="3" fontId="26" fillId="0" borderId="0" applyAlignment="1" pivotButton="0" quotePrefix="0" xfId="5">
      <alignment horizontal="right" vertical="center" shrinkToFit="1"/>
    </xf>
    <xf numFmtId="3" fontId="26" fillId="21" borderId="0" applyAlignment="1" pivotButton="0" quotePrefix="0" xfId="5">
      <alignment horizontal="right" vertical="center" shrinkToFit="1"/>
    </xf>
    <xf numFmtId="164" fontId="26" fillId="14" borderId="7" applyAlignment="1" pivotButton="0" quotePrefix="0" xfId="1">
      <alignment horizontal="right" vertical="center"/>
    </xf>
    <xf numFmtId="0" fontId="27" fillId="0" borderId="6" pivotButton="0" quotePrefix="0" xfId="4"/>
    <xf numFmtId="9" fontId="28" fillId="0" borderId="0" pivotButton="0" quotePrefix="0" xfId="8"/>
    <xf numFmtId="9" fontId="29" fillId="0" borderId="0" pivotButton="0" quotePrefix="0" xfId="8"/>
    <xf numFmtId="9" fontId="30" fillId="0" borderId="0" pivotButton="0" quotePrefix="0" xfId="8"/>
    <xf numFmtId="0" fontId="4" fillId="0" borderId="0" pivotButton="0" quotePrefix="0" xfId="7"/>
    <xf numFmtId="0" fontId="18" fillId="0" borderId="0" applyAlignment="1" pivotButton="0" quotePrefix="0" xfId="0">
      <alignment horizontal="left" vertical="center"/>
    </xf>
    <xf numFmtId="0" fontId="19" fillId="0" borderId="0" applyAlignment="1" pivotButton="0" quotePrefix="0" xfId="0">
      <alignment horizontal="left" vertical="center"/>
    </xf>
    <xf numFmtId="0" fontId="20" fillId="17" borderId="14" applyAlignment="1" pivotButton="0" quotePrefix="0" xfId="0">
      <alignment horizontal="left" vertical="center"/>
    </xf>
    <xf numFmtId="0" fontId="19" fillId="18" borderId="14" applyAlignment="1" pivotButton="0" quotePrefix="0" xfId="0">
      <alignment horizontal="left" vertical="center"/>
    </xf>
    <xf numFmtId="0" fontId="0" fillId="19" borderId="0" pivotButton="0" quotePrefix="0" xfId="0"/>
    <xf numFmtId="0" fontId="19" fillId="20" borderId="14" applyAlignment="1" pivotButton="0" quotePrefix="0" xfId="0">
      <alignment horizontal="left" vertical="center"/>
    </xf>
    <xf numFmtId="3" fontId="18" fillId="0" borderId="0" applyAlignment="1" pivotButton="0" quotePrefix="0" xfId="0">
      <alignment horizontal="right" vertical="center" shrinkToFit="1"/>
    </xf>
    <xf numFmtId="3" fontId="18" fillId="21" borderId="0" applyAlignment="1" pivotButton="0" quotePrefix="0" xfId="0">
      <alignment horizontal="right" vertical="center" shrinkToFit="1"/>
    </xf>
    <xf numFmtId="3" fontId="26" fillId="21" borderId="0" applyAlignment="1" pivotButton="0" quotePrefix="0" xfId="0">
      <alignment horizontal="right" vertical="center" shrinkToFit="1"/>
    </xf>
    <xf numFmtId="4" fontId="18" fillId="0" borderId="0" applyAlignment="1" pivotButton="0" quotePrefix="0" xfId="5">
      <alignment horizontal="right" vertical="center" shrinkToFit="1"/>
    </xf>
    <xf numFmtId="166" fontId="18" fillId="0" borderId="0" applyAlignment="1" pivotButton="0" quotePrefix="0" xfId="5">
      <alignment horizontal="right" vertical="center" shrinkToFit="1"/>
    </xf>
    <xf numFmtId="166" fontId="18" fillId="21" borderId="0" applyAlignment="1" pivotButton="0" quotePrefix="0" xfId="5">
      <alignment horizontal="right" vertical="center" shrinkToFit="1"/>
    </xf>
    <xf numFmtId="4" fontId="18" fillId="21" borderId="0" applyAlignment="1" pivotButton="0" quotePrefix="0" xfId="5">
      <alignment horizontal="right" vertical="center" shrinkToFit="1"/>
    </xf>
    <xf numFmtId="166" fontId="26" fillId="21" borderId="0" applyAlignment="1" pivotButton="0" quotePrefix="0" xfId="5">
      <alignment horizontal="right" vertical="center" shrinkToFit="1"/>
    </xf>
    <xf numFmtId="166" fontId="26" fillId="0" borderId="0" applyAlignment="1" pivotButton="0" quotePrefix="0" xfId="5">
      <alignment horizontal="right" vertical="center" shrinkToFit="1"/>
    </xf>
    <xf numFmtId="0" fontId="17" fillId="0" borderId="0" applyAlignment="1" pivotButton="0" quotePrefix="0" xfId="5">
      <alignment horizontal="center" vertical="center" wrapText="1"/>
    </xf>
    <xf numFmtId="4" fontId="26" fillId="0" borderId="0" applyAlignment="1" pivotButton="0" quotePrefix="0" xfId="5">
      <alignment horizontal="right" vertical="center" shrinkToFit="1"/>
    </xf>
    <xf numFmtId="0" fontId="10" fillId="0" borderId="0" pivotButton="0" quotePrefix="0" xfId="0"/>
    <xf numFmtId="9" fontId="0" fillId="0" borderId="0" pivotButton="0" quotePrefix="0" xfId="2"/>
    <xf numFmtId="0" fontId="6" fillId="12" borderId="0" applyAlignment="1" pivotButton="0" quotePrefix="0" xfId="0">
      <alignment horizontal="center"/>
    </xf>
    <xf numFmtId="49" fontId="0" fillId="12" borderId="0" pivotButton="0" quotePrefix="0" xfId="0"/>
    <xf numFmtId="0" fontId="0" fillId="26" borderId="0" pivotButton="0" quotePrefix="0" xfId="0"/>
    <xf numFmtId="0" fontId="0" fillId="27" borderId="0" pivotButton="0" quotePrefix="0" xfId="0"/>
    <xf numFmtId="0" fontId="0" fillId="28" borderId="0" pivotButton="0" quotePrefix="0" xfId="0"/>
    <xf numFmtId="0" fontId="0" fillId="29" borderId="0" pivotButton="0" quotePrefix="0" xfId="0"/>
    <xf numFmtId="0" fontId="0" fillId="30" borderId="0" pivotButton="0" quotePrefix="0" xfId="0"/>
    <xf numFmtId="0" fontId="0" fillId="31" borderId="0" pivotButton="0" quotePrefix="0" xfId="0"/>
    <xf numFmtId="0" fontId="0" fillId="32" borderId="0" pivotButton="0" quotePrefix="0" xfId="0"/>
    <xf numFmtId="0" fontId="0" fillId="33" borderId="0" pivotButton="0" quotePrefix="0" xfId="0"/>
    <xf numFmtId="0" fontId="0" fillId="34" borderId="0" pivotButton="0" quotePrefix="0" xfId="0"/>
    <xf numFmtId="0" fontId="0" fillId="35" borderId="0" pivotButton="0" quotePrefix="0" xfId="0"/>
    <xf numFmtId="0" fontId="12" fillId="0" borderId="0" applyAlignment="1" pivotButton="0" quotePrefix="0" xfId="0">
      <alignment horizontal="left" vertical="center"/>
    </xf>
    <xf numFmtId="2" fontId="17" fillId="0" borderId="0" applyAlignment="1" pivotButton="0" quotePrefix="0" xfId="5">
      <alignment horizontal="left"/>
    </xf>
    <xf numFmtId="9" fontId="29" fillId="0" borderId="0" pivotButton="0" quotePrefix="0" xfId="2"/>
    <xf numFmtId="9" fontId="4" fillId="0" borderId="0" pivotButton="0" quotePrefix="0" xfId="7"/>
    <xf numFmtId="0" fontId="1" fillId="0" borderId="0" pivotButton="0" quotePrefix="0" xfId="7"/>
    <xf numFmtId="0" fontId="22" fillId="0" borderId="0" applyAlignment="1" pivotButton="0" quotePrefix="0" xfId="7">
      <alignment horizontal="center"/>
    </xf>
    <xf numFmtId="164" fontId="2" fillId="0" borderId="0" pivotButton="0" quotePrefix="0" xfId="1"/>
    <xf numFmtId="164" fontId="4" fillId="0" borderId="0" pivotButton="0" quotePrefix="0" xfId="1"/>
    <xf numFmtId="0" fontId="0" fillId="0" borderId="4" pivotButton="0" quotePrefix="0" xfId="0"/>
    <xf numFmtId="167" fontId="0" fillId="0" borderId="0" pivotButton="0" quotePrefix="0" xfId="0"/>
    <xf numFmtId="9" fontId="29" fillId="0" borderId="0" pivotButton="0" quotePrefix="0" xfId="0"/>
    <xf numFmtId="9" fontId="12" fillId="0" borderId="0" pivotButton="0" quotePrefix="0" xfId="2"/>
    <xf numFmtId="0" fontId="25" fillId="0" borderId="0" pivotButton="0" quotePrefix="0" xfId="0"/>
    <xf numFmtId="0" fontId="7" fillId="8" borderId="1" applyAlignment="1" pivotButton="0" quotePrefix="0" xfId="5">
      <alignment horizontal="center" vertical="center" wrapText="1" shrinkToFit="1"/>
    </xf>
    <xf numFmtId="0" fontId="7" fillId="8" borderId="2" applyAlignment="1" pivotButton="0" quotePrefix="0" xfId="5">
      <alignment horizontal="center" vertical="center" wrapText="1" shrinkToFit="1"/>
    </xf>
    <xf numFmtId="0" fontId="0" fillId="0" borderId="0" applyAlignment="1" pivotButton="0" quotePrefix="0" xfId="0">
      <alignment horizontal="center" vertical="center" wrapText="1"/>
    </xf>
    <xf numFmtId="0" fontId="15" fillId="16" borderId="7" applyAlignment="1" pivotButton="0" quotePrefix="0" xfId="0">
      <alignment horizontal="left" vertical="center"/>
    </xf>
    <xf numFmtId="0" fontId="15" fillId="16" borderId="12" applyAlignment="1" pivotButton="0" quotePrefix="0" xfId="0">
      <alignment horizontal="left" vertical="center"/>
    </xf>
    <xf numFmtId="0" fontId="15" fillId="16" borderId="11" applyAlignment="1" pivotButton="0" quotePrefix="0" xfId="0">
      <alignment horizontal="center" vertical="center" wrapText="1"/>
    </xf>
    <xf numFmtId="0" fontId="15" fillId="16" borderId="8" applyAlignment="1" pivotButton="0" quotePrefix="0" xfId="0">
      <alignment horizontal="left" vertical="center"/>
    </xf>
    <xf numFmtId="0" fontId="15" fillId="16" borderId="10" applyAlignment="1" pivotButton="0" quotePrefix="0" xfId="0">
      <alignment horizontal="left" vertical="center"/>
    </xf>
    <xf numFmtId="0" fontId="15" fillId="16" borderId="11" applyAlignment="1" pivotButton="0" quotePrefix="0" xfId="0">
      <alignment horizontal="left" vertical="center"/>
    </xf>
    <xf numFmtId="0" fontId="15" fillId="16" borderId="13" applyAlignment="1" pivotButton="0" quotePrefix="0" xfId="0">
      <alignment horizontal="left" vertical="center"/>
    </xf>
    <xf numFmtId="0" fontId="0" fillId="0" borderId="0" applyAlignment="1" pivotButton="0" quotePrefix="0" xfId="0">
      <alignment horizontal="center" vertical="center"/>
    </xf>
    <xf numFmtId="0" fontId="20" fillId="17" borderId="14" applyAlignment="1" pivotButton="0" quotePrefix="0" xfId="0">
      <alignment horizontal="right" vertical="center"/>
    </xf>
    <xf numFmtId="0" fontId="17" fillId="0" borderId="0" applyAlignment="1" pivotButton="0" quotePrefix="0" xfId="5">
      <alignment horizontal="center" vertical="center" wrapText="1"/>
    </xf>
    <xf numFmtId="0" fontId="20" fillId="17" borderId="14" applyAlignment="1" pivotButton="0" quotePrefix="0" xfId="5">
      <alignment horizontal="right" vertical="center"/>
    </xf>
    <xf numFmtId="0" fontId="20" fillId="17" borderId="14" applyAlignment="1" pivotButton="0" quotePrefix="0" xfId="5">
      <alignment horizontal="center" vertical="center"/>
    </xf>
    <xf numFmtId="0" fontId="17" fillId="0" borderId="0" applyAlignment="1" pivotButton="0" quotePrefix="0" xfId="5">
      <alignment horizontal="center" wrapText="1"/>
    </xf>
    <xf numFmtId="0" fontId="17" fillId="0" borderId="0" applyAlignment="1" pivotButton="0" quotePrefix="0" xfId="5">
      <alignment horizontal="center" vertical="top" wrapText="1"/>
    </xf>
    <xf numFmtId="0" fontId="0" fillId="0" borderId="5" applyAlignment="1" pivotButton="0" quotePrefix="0" xfId="0">
      <alignment horizontal="center" vertical="center" wrapText="1"/>
    </xf>
    <xf numFmtId="0" fontId="2" fillId="0" borderId="0" applyAlignment="1" pivotButton="0" quotePrefix="0" xfId="7">
      <alignment horizontal="left"/>
    </xf>
    <xf numFmtId="0" fontId="2" fillId="0" borderId="0" applyAlignment="1" pivotButton="0" quotePrefix="0" xfId="7">
      <alignment horizontal="center"/>
    </xf>
    <xf numFmtId="0" fontId="33" fillId="36" borderId="21" applyAlignment="1" pivotButton="0" quotePrefix="0" xfId="0">
      <alignment horizontal="left" vertical="center" wrapText="1"/>
    </xf>
    <xf numFmtId="0" fontId="34" fillId="37" borderId="22" applyAlignment="1" pivotButton="0" quotePrefix="0" xfId="0">
      <alignment horizontal="left" vertical="center" wrapText="1"/>
    </xf>
    <xf numFmtId="0" fontId="33" fillId="38" borderId="21" applyAlignment="1" pivotButton="0" quotePrefix="0" xfId="0">
      <alignment horizontal="left" vertical="center" wrapText="1"/>
    </xf>
    <xf numFmtId="0" fontId="34" fillId="39" borderId="22" applyAlignment="1" pivotButton="0" quotePrefix="0" xfId="0">
      <alignment horizontal="left" vertical="center" wrapText="1"/>
    </xf>
    <xf numFmtId="0" fontId="34" fillId="40" borderId="22" applyAlignment="1" pivotButton="0" quotePrefix="0" xfId="0">
      <alignment horizontal="left" vertical="center" wrapText="1"/>
    </xf>
    <xf numFmtId="0" fontId="34" fillId="41" borderId="22" applyAlignment="1" pivotButton="0" quotePrefix="0" xfId="0">
      <alignment horizontal="left" vertical="center" wrapText="1"/>
    </xf>
    <xf numFmtId="0" fontId="34" fillId="42" borderId="22" applyAlignment="1" pivotButton="0" quotePrefix="0" xfId="0">
      <alignment horizontal="left" vertical="center" wrapText="1"/>
    </xf>
    <xf numFmtId="0" fontId="34" fillId="43" borderId="22" applyAlignment="1" pivotButton="0" quotePrefix="0" xfId="0">
      <alignment horizontal="left" vertical="center" wrapText="1"/>
    </xf>
    <xf numFmtId="0" fontId="34" fillId="44" borderId="22" applyAlignment="1" pivotButton="0" quotePrefix="0" xfId="0">
      <alignment horizontal="left" vertical="center" wrapText="1"/>
    </xf>
    <xf numFmtId="0" fontId="33" fillId="37" borderId="23" applyAlignment="1" pivotButton="0" quotePrefix="0" xfId="0">
      <alignment horizontal="left" vertical="center" wrapText="1"/>
    </xf>
    <xf numFmtId="0" fontId="33" fillId="39" borderId="24" applyAlignment="1" pivotButton="0" quotePrefix="0" xfId="0">
      <alignment horizontal="left" vertical="bottom" textRotation="90"/>
    </xf>
    <xf numFmtId="0" fontId="33" fillId="40" borderId="24" applyAlignment="1" pivotButton="0" quotePrefix="0" xfId="0">
      <alignment horizontal="left" vertical="bottom" textRotation="90"/>
    </xf>
    <xf numFmtId="0" fontId="33" fillId="41" borderId="24" applyAlignment="1" pivotButton="0" quotePrefix="0" xfId="0">
      <alignment horizontal="left" vertical="bottom" textRotation="90"/>
    </xf>
    <xf numFmtId="0" fontId="33" fillId="42" borderId="24" applyAlignment="1" pivotButton="0" quotePrefix="0" xfId="0">
      <alignment horizontal="left" vertical="bottom" textRotation="90"/>
    </xf>
    <xf numFmtId="0" fontId="33" fillId="43" borderId="24" applyAlignment="1" pivotButton="0" quotePrefix="0" xfId="0">
      <alignment horizontal="left" vertical="bottom" textRotation="90"/>
    </xf>
    <xf numFmtId="0" fontId="33" fillId="44" borderId="24" applyAlignment="1" pivotButton="0" quotePrefix="0" xfId="0">
      <alignment horizontal="left" vertical="bottom" textRotation="90"/>
    </xf>
    <xf numFmtId="0" fontId="33" fillId="39" borderId="25" applyAlignment="1" pivotButton="0" quotePrefix="0" xfId="0">
      <alignment horizontal="right" vertical="center" indent="1"/>
    </xf>
    <xf numFmtId="0" fontId="34" fillId="45" borderId="26" applyAlignment="1" pivotButton="0" quotePrefix="0" xfId="0">
      <alignment horizontal="center" vertical="center"/>
    </xf>
    <xf numFmtId="0" fontId="34" fillId="46" borderId="27" applyAlignment="1" pivotButton="0" quotePrefix="0" xfId="0">
      <alignment horizontal="left" vertical="center" wrapText="1"/>
    </xf>
    <xf numFmtId="0" fontId="33" fillId="40" borderId="25" applyAlignment="1" pivotButton="0" quotePrefix="0" xfId="0">
      <alignment horizontal="right" vertical="center" indent="1"/>
    </xf>
    <xf numFmtId="0" fontId="33" fillId="41" borderId="25" applyAlignment="1" pivotButton="0" quotePrefix="0" xfId="0">
      <alignment horizontal="right" vertical="center" indent="1"/>
    </xf>
    <xf numFmtId="0" fontId="33" fillId="42" borderId="25" applyAlignment="1" pivotButton="0" quotePrefix="0" xfId="0">
      <alignment horizontal="right" vertical="center" indent="1"/>
    </xf>
    <xf numFmtId="0" fontId="33" fillId="47" borderId="21" applyAlignment="1" pivotButton="0" quotePrefix="0" xfId="0">
      <alignment horizontal="left" vertical="center" wrapText="1"/>
    </xf>
    <xf numFmtId="0" fontId="0" fillId="0" borderId="11" pivotButton="0" quotePrefix="0" xfId="0"/>
    <xf numFmtId="0" fontId="15" fillId="16" borderId="15" applyAlignment="1" pivotButton="0" quotePrefix="0" xfId="0">
      <alignment horizontal="left" vertical="center"/>
    </xf>
    <xf numFmtId="0" fontId="0" fillId="0" borderId="8" pivotButton="0" quotePrefix="0" xfId="0"/>
    <xf numFmtId="0" fontId="0" fillId="0" borderId="12" pivotButton="0" quotePrefix="0" xfId="0"/>
    <xf numFmtId="0" fontId="15" fillId="16" borderId="16" applyAlignment="1" pivotButton="0" quotePrefix="0" xfId="0">
      <alignment horizontal="left" vertical="center"/>
    </xf>
    <xf numFmtId="0" fontId="0" fillId="0" borderId="13" pivotButton="0" quotePrefix="0" xfId="0"/>
    <xf numFmtId="0" fontId="0" fillId="0" borderId="19" pivotButton="0" quotePrefix="0" xfId="0"/>
    <xf numFmtId="0" fontId="34" fillId="37" borderId="28" applyAlignment="1" pivotButton="0" quotePrefix="0" xfId="0">
      <alignment horizontal="left" vertical="center" wrapText="1"/>
    </xf>
  </cellXfs>
  <cellStyles count="10">
    <cellStyle name="Normal" xfId="0" builtinId="0"/>
    <cellStyle name="Milliers" xfId="1" builtinId="3"/>
    <cellStyle name="Pourcentage" xfId="2" builtinId="5"/>
    <cellStyle name="Header" xfId="3"/>
    <cellStyle name="Body" xfId="4"/>
    <cellStyle name="Normal 2" xfId="5"/>
    <cellStyle name="Normal 2 2" xfId="6"/>
    <cellStyle name="Normal 3" xfId="7"/>
    <cellStyle name="Pourcentage 2" xfId="8"/>
    <cellStyle name="Milliers 2" xfId="9"/>
  </cellStyles>
  <dxfs count="1">
    <dxf>
      <font>
        <color rgb="FFD1DEEE"/>
      </font>
      <fill>
        <patternFill>
          <bgColor rgb="FFD1DEEE"/>
        </patternFill>
      </fill>
    </dxf>
  </dxfs>
  <tableStyles count="0" defaultTableStyle="TableStyleMedium2" defaultPivotStyle="PivotStyleLight16"/>
  <colors/>
</styleSheet>
</file>

<file path=xl/_rels/workbook.xml.rels><?xml version="1.0" encoding="UTF-8" standalone="yes"?>
<Relationships xmlns="http://schemas.openxmlformats.org/package/2006/relationships"><Relationship Id="rId13" Type="http://schemas.openxmlformats.org/officeDocument/2006/relationships/worksheet" Target="/xl/worksheets/sheet13.xml"/><Relationship Id="rId18" Type="http://schemas.openxmlformats.org/officeDocument/2006/relationships/worksheet" Target="/xl/worksheets/sheet18.xml"/><Relationship Id="rId26" Type="http://schemas.openxmlformats.org/officeDocument/2006/relationships/worksheet" Target="/xl/worksheets/sheet26.xml"/><Relationship Id="rId3" Type="http://schemas.openxmlformats.org/officeDocument/2006/relationships/worksheet" Target="/xl/worksheets/sheet3.xml"/><Relationship Id="rId21" Type="http://schemas.openxmlformats.org/officeDocument/2006/relationships/worksheet" Target="/xl/worksheets/sheet21.xml"/><Relationship Id="rId34" Type="http://schemas.openxmlformats.org/officeDocument/2006/relationships/customXml" Target="../customXml/item2.xml"/><Relationship Id="rId7" Type="http://schemas.openxmlformats.org/officeDocument/2006/relationships/worksheet" Target="/xl/worksheets/sheet7.xml"/><Relationship Id="rId12" Type="http://schemas.openxmlformats.org/officeDocument/2006/relationships/worksheet" Target="/xl/worksheets/sheet12.xml"/><Relationship Id="rId17" Type="http://schemas.openxmlformats.org/officeDocument/2006/relationships/worksheet" Target="/xl/worksheets/sheet17.xml"/><Relationship Id="rId25" Type="http://schemas.openxmlformats.org/officeDocument/2006/relationships/worksheet" Target="/xl/worksheets/sheet25.xml"/><Relationship Id="rId33" Type="http://schemas.openxmlformats.org/officeDocument/2006/relationships/customXml" Target="../customXml/item1.xml"/><Relationship Id="rId2" Type="http://schemas.openxmlformats.org/officeDocument/2006/relationships/worksheet" Target="/xl/worksheets/sheet2.xml"/><Relationship Id="rId16" Type="http://schemas.openxmlformats.org/officeDocument/2006/relationships/worksheet" Target="/xl/worksheets/sheet16.xml"/><Relationship Id="rId20" Type="http://schemas.openxmlformats.org/officeDocument/2006/relationships/worksheet" Target="/xl/worksheets/sheet20.xml"/><Relationship Id="rId29" Type="http://schemas.openxmlformats.org/officeDocument/2006/relationships/worksheet" Target="/xl/worksheets/sheet29.xml"/><Relationship Id="rId1" Type="http://schemas.openxmlformats.org/officeDocument/2006/relationships/worksheet" Target="/xl/worksheets/sheet1.xml"/><Relationship Id="rId6" Type="http://schemas.openxmlformats.org/officeDocument/2006/relationships/worksheet" Target="/xl/worksheets/sheet6.xml"/><Relationship Id="rId11" Type="http://schemas.openxmlformats.org/officeDocument/2006/relationships/worksheet" Target="/xl/worksheets/sheet11.xml"/><Relationship Id="rId24" Type="http://schemas.openxmlformats.org/officeDocument/2006/relationships/worksheet" Target="/xl/worksheets/sheet24.xml"/><Relationship Id="rId32" Type="http://schemas.openxmlformats.org/officeDocument/2006/relationships/theme" Target="theme/theme1.xml"/><Relationship Id="rId5" Type="http://schemas.openxmlformats.org/officeDocument/2006/relationships/worksheet" Target="/xl/worksheets/sheet5.xml"/><Relationship Id="rId15" Type="http://schemas.openxmlformats.org/officeDocument/2006/relationships/worksheet" Target="/xl/worksheets/sheet15.xml"/><Relationship Id="rId23" Type="http://schemas.openxmlformats.org/officeDocument/2006/relationships/worksheet" Target="/xl/worksheets/sheet23.xml"/><Relationship Id="rId28" Type="http://schemas.openxmlformats.org/officeDocument/2006/relationships/worksheet" Target="/xl/worksheets/sheet28.xml"/><Relationship Id="rId10" Type="http://schemas.openxmlformats.org/officeDocument/2006/relationships/worksheet" Target="/xl/worksheets/sheet10.xml"/><Relationship Id="rId19" Type="http://schemas.openxmlformats.org/officeDocument/2006/relationships/worksheet" Target="/xl/worksheets/sheet19.xml"/><Relationship Id="rId31" Type="http://schemas.openxmlformats.org/officeDocument/2006/relationships/styles" Target="styles.xml"/><Relationship Id="rId4" Type="http://schemas.openxmlformats.org/officeDocument/2006/relationships/worksheet" Target="/xl/worksheets/sheet4.xml"/><Relationship Id="rId9" Type="http://schemas.openxmlformats.org/officeDocument/2006/relationships/worksheet" Target="/xl/worksheets/sheet9.xml"/><Relationship Id="rId14" Type="http://schemas.openxmlformats.org/officeDocument/2006/relationships/worksheet" Target="/xl/worksheets/sheet14.xml"/><Relationship Id="rId22" Type="http://schemas.openxmlformats.org/officeDocument/2006/relationships/worksheet" Target="/xl/worksheets/sheet22.xml"/><Relationship Id="rId27" Type="http://schemas.openxmlformats.org/officeDocument/2006/relationships/worksheet" Target="/xl/worksheets/sheet27.xml"/><Relationship Id="rId30" Type="http://schemas.openxmlformats.org/officeDocument/2006/relationships/worksheet" Target="/xl/worksheets/sheet30.xml"/><Relationship Id="rId35" Type="http://schemas.openxmlformats.org/officeDocument/2006/relationships/customXml" Target="../customXml/item3.xml"/><Relationship Id="rId8" Type="http://schemas.openxmlformats.org/officeDocument/2006/relationships/worksheet" Target="/xl/worksheets/sheet8.xml"/></Relationships>
</file>

<file path=xl/comments/comment1.xml><?xml version="1.0" encoding="utf-8"?>
<comments xmlns="http://schemas.openxmlformats.org/spreadsheetml/2006/main">
  <authors>
    <author>Alexandre Pannier</author>
  </authors>
  <commentList>
    <comment ref="C6" authorId="0" shapeId="0">
      <text>
        <t>Alexandre Pannier:
Après pertes liées au transport</t>
      </text>
    </comment>
    <comment ref="C12" authorId="0" shapeId="0">
      <text>
        <t>Alexandre Pannier:
Les matières stercoaires sont la variable d'ajustement afin de retomber sur le volume de C3 déclaré par SIFCO pour les ruminants en 2023</t>
      </text>
    </comment>
    <comment ref="C38" authorId="0" shapeId="0">
      <text>
        <t>Alexandre Pannier:
Le sang est la variable d'ajustement afin de retomber sur le volume de C3 déclaré par SIFCO en 2023</t>
      </text>
    </comment>
  </commentList>
</comments>
</file>

<file path=xl/comments/comment2.xml><?xml version="1.0" encoding="utf-8"?>
<comments xmlns="http://schemas.openxmlformats.org/spreadsheetml/2006/main">
  <authors>
    <author>Alexandre Pannier</author>
  </authors>
  <commentList>
    <comment ref="X3" authorId="0" shapeId="0">
      <text>
        <t>Alexandre Pannier:
Utilisation du total SIFCO faute de mieux pour 2015</t>
      </text>
    </comment>
    <comment ref="X4" authorId="0" shapeId="0">
      <text>
        <t>Alexandre Pannier:
Utilisation du total SIFCO faute de mieux pour 2015</t>
      </text>
    </comment>
    <comment ref="X5" authorId="0" shapeId="0">
      <text>
        <t>Alexandre Pannier:
Utilisation du total SIFCO faute de mieux pour 2015</t>
      </text>
    </comment>
    <comment ref="X6" authorId="0" shapeId="0">
      <text>
        <t>Alexandre Pannier:
Utilisation du total SIFCO faute de mieux pour 2015</t>
      </text>
    </comment>
    <comment ref="X10" authorId="0" shapeId="0">
      <text>
        <t>Alexandre Pannier:
Utilisation du total SIFCO faute de mieux pour 2015</t>
      </text>
    </comment>
    <comment ref="I14" authorId="0" shapeId="0">
      <text>
        <t>Alexandre Pannier:
Comprend également l'aquaculture</t>
      </text>
    </comment>
    <comment ref="I15" authorId="0" shapeId="0">
      <text>
        <t>Alexandre Pannier:
Comprend également l'aquaculture</t>
      </text>
    </comment>
  </commentList>
</comments>
</file>

<file path=xl/drawings/_rels/drawing1.xml.rels><Relationships xmlns="http://schemas.openxmlformats.org/package/2006/relationships"><Relationship Type="http://schemas.openxmlformats.org/officeDocument/2006/relationships/image" Target="/xl/media/image1.png" Id="rId1"/><Relationship Type="http://schemas.openxmlformats.org/officeDocument/2006/relationships/image" Target="/xl/media/image2.png" Id="rId2"/><Relationship Type="http://schemas.openxmlformats.org/officeDocument/2006/relationships/image" Target="/xl/media/image3.png" Id="rId3"/><Relationship Type="http://schemas.openxmlformats.org/officeDocument/2006/relationships/image" Target="/xl/media/image4.png" Id="rId4"/><Relationship Type="http://schemas.openxmlformats.org/officeDocument/2006/relationships/image" Target="/xl/media/image5.png" Id="rId5"/><Relationship Type="http://schemas.openxmlformats.org/officeDocument/2006/relationships/image" Target="/xl/media/image6.png" Id="rId6"/><Relationship Type="http://schemas.openxmlformats.org/officeDocument/2006/relationships/image" Target="/xl/media/image7.png" Id="rId7"/><Relationship Type="http://schemas.openxmlformats.org/officeDocument/2006/relationships/image" Target="/xl/media/image8.png" Id="rId8"/></Relationships>
</file>

<file path=xl/drawings/_rels/drawing2.xml.rels><Relationships xmlns="http://schemas.openxmlformats.org/package/2006/relationships"><Relationship Type="http://schemas.openxmlformats.org/officeDocument/2006/relationships/image" Target="/xl/media/image9.png" Id="rId1"/><Relationship Type="http://schemas.openxmlformats.org/officeDocument/2006/relationships/image" Target="/xl/media/image10.png" Id="rId2"/><Relationship Type="http://schemas.openxmlformats.org/officeDocument/2006/relationships/image" Target="/xl/media/image11.png" Id="rId3"/><Relationship Type="http://schemas.openxmlformats.org/officeDocument/2006/relationships/image" Target="/xl/media/image12.png" Id="rId4"/><Relationship Type="http://schemas.openxmlformats.org/officeDocument/2006/relationships/image" Target="/xl/media/image13.png" Id="rId5"/><Relationship Type="http://schemas.openxmlformats.org/officeDocument/2006/relationships/image" Target="/xl/media/image14.png" Id="rId6"/><Relationship Type="http://schemas.openxmlformats.org/officeDocument/2006/relationships/image" Target="/xl/media/image15.png" Id="rId7"/><Relationship Type="http://schemas.openxmlformats.org/officeDocument/2006/relationships/image" Target="/xl/media/image16.png" Id="rId8"/><Relationship Type="http://schemas.openxmlformats.org/officeDocument/2006/relationships/image" Target="/xl/media/image17.png" Id="rId9"/><Relationship Type="http://schemas.openxmlformats.org/officeDocument/2006/relationships/image" Target="/xl/media/image18.png" Id="rId10"/><Relationship Type="http://schemas.openxmlformats.org/officeDocument/2006/relationships/image" Target="/xl/media/image19.png" Id="rId11"/><Relationship Type="http://schemas.openxmlformats.org/officeDocument/2006/relationships/image" Target="/xl/media/image20.png" Id="rId12"/><Relationship Type="http://schemas.openxmlformats.org/officeDocument/2006/relationships/image" Target="/xl/media/image21.png" Id="rId13"/><Relationship Type="http://schemas.openxmlformats.org/officeDocument/2006/relationships/image" Target="/xl/media/image22.png" Id="rId14"/><Relationship Type="http://schemas.openxmlformats.org/officeDocument/2006/relationships/image" Target="/xl/media/image23.png" Id="rId15"/><Relationship Type="http://schemas.openxmlformats.org/officeDocument/2006/relationships/image" Target="/xl/media/image24.png" Id="rId16"/></Relationships>
</file>

<file path=xl/drawings/_rels/drawing3.xml.rels><Relationships xmlns="http://schemas.openxmlformats.org/package/2006/relationships"><Relationship Type="http://schemas.openxmlformats.org/officeDocument/2006/relationships/image" Target="/xl/media/image25.png" Id="rId1"/><Relationship Type="http://schemas.openxmlformats.org/officeDocument/2006/relationships/image" Target="/xl/media/image26.png" Id="rId2"/><Relationship Type="http://schemas.openxmlformats.org/officeDocument/2006/relationships/image" Target="/xl/media/image27.png" Id="rId3"/><Relationship Type="http://schemas.openxmlformats.org/officeDocument/2006/relationships/image" Target="/xl/media/image28.png" Id="rId4"/><Relationship Type="http://schemas.openxmlformats.org/officeDocument/2006/relationships/image" Target="/xl/media/image29.png" Id="rId5"/><Relationship Type="http://schemas.openxmlformats.org/officeDocument/2006/relationships/image" Target="/xl/media/image30.png" Id="rId6"/><Relationship Type="http://schemas.openxmlformats.org/officeDocument/2006/relationships/image" Target="/xl/media/image31.png" Id="rId7"/><Relationship Type="http://schemas.openxmlformats.org/officeDocument/2006/relationships/image" Target="/xl/media/image32.png" Id="rId8"/><Relationship Type="http://schemas.openxmlformats.org/officeDocument/2006/relationships/image" Target="/xl/media/image33.png" Id="rId9"/><Relationship Type="http://schemas.openxmlformats.org/officeDocument/2006/relationships/image" Target="/xl/media/image34.png" Id="rId10"/><Relationship Type="http://schemas.openxmlformats.org/officeDocument/2006/relationships/image" Target="/xl/media/image35.png" Id="rId11"/></Relationships>
</file>

<file path=xl/drawings/_rels/drawing4.xml.rels><Relationships xmlns="http://schemas.openxmlformats.org/package/2006/relationships"><Relationship Type="http://schemas.openxmlformats.org/officeDocument/2006/relationships/image" Target="/xl/media/image36.png" Id="rId1"/></Relationships>
</file>

<file path=xl/drawings/drawing1.xml><?xml version="1.0" encoding="utf-8"?>
<wsDr xmlns="http://schemas.openxmlformats.org/drawingml/2006/spreadsheetDrawing">
  <twoCellAnchor editAs="oneCell">
    <from>
      <col>11</col>
      <colOff>678179</colOff>
      <row>16</row>
      <rowOff>20956</rowOff>
    </from>
    <to>
      <col>15</col>
      <colOff>594359</colOff>
      <row>28</row>
      <rowOff>168062</rowOff>
    </to>
    <pic>
      <nvPicPr>
        <cNvPr id="2" name="Image 1"/>
        <cNvPicPr>
          <a:picLocks xmlns:a="http://schemas.openxmlformats.org/drawingml/2006/main" noChangeAspect="1"/>
        </cNvPicPr>
      </nvPicPr>
      <blipFill>
        <a:blip xmlns:a="http://schemas.openxmlformats.org/drawingml/2006/main" xmlns:r="http://schemas.openxmlformats.org/officeDocument/2006/relationships" r:embed="rId1"/>
        <a:stretch xmlns:a="http://schemas.openxmlformats.org/drawingml/2006/main">
          <a:fillRect/>
        </a:stretch>
      </blipFill>
      <spPr>
        <a:xfrm xmlns:a="http://schemas.openxmlformats.org/drawingml/2006/main">
          <a:off x="9460229" y="2916556"/>
          <a:ext cx="3086100" cy="2314996"/>
        </a:xfrm>
        <a:prstGeom xmlns:a="http://schemas.openxmlformats.org/drawingml/2006/main" prst="rect">
          <avLst/>
        </a:prstGeom>
        <a:ln xmlns:a="http://schemas.openxmlformats.org/drawingml/2006/main">
          <a:prstDash val="solid"/>
        </a:ln>
      </spPr>
    </pic>
    <clientData/>
  </twoCellAnchor>
  <twoCellAnchor editAs="oneCell">
    <from>
      <col>11</col>
      <colOff>752475</colOff>
      <row>4</row>
      <rowOff>19051</rowOff>
    </from>
    <to>
      <col>15</col>
      <colOff>440055</colOff>
      <row>16</row>
      <rowOff>18119</rowOff>
    </to>
    <pic>
      <nvPicPr>
        <cNvPr id="3" name="Image 2"/>
        <cNvPicPr>
          <a:picLocks xmlns:a="http://schemas.openxmlformats.org/drawingml/2006/main" noChangeAspect="1"/>
        </cNvPicPr>
      </nvPicPr>
      <blipFill>
        <a:blip xmlns:a="http://schemas.openxmlformats.org/drawingml/2006/main" xmlns:r="http://schemas.openxmlformats.org/officeDocument/2006/relationships" r:embed="rId2"/>
        <a:stretch xmlns:a="http://schemas.openxmlformats.org/drawingml/2006/main">
          <a:fillRect/>
        </a:stretch>
      </blipFill>
      <spPr>
        <a:xfrm xmlns:a="http://schemas.openxmlformats.org/drawingml/2006/main">
          <a:off x="7922895" y="750571"/>
          <a:ext cx="2855595" cy="2178388"/>
        </a:xfrm>
        <a:prstGeom xmlns:a="http://schemas.openxmlformats.org/drawingml/2006/main" prst="rect">
          <avLst/>
        </a:prstGeom>
        <a:ln xmlns:a="http://schemas.openxmlformats.org/drawingml/2006/main">
          <a:prstDash val="solid"/>
        </a:ln>
      </spPr>
    </pic>
    <clientData/>
  </twoCellAnchor>
  <twoCellAnchor editAs="oneCell">
    <from>
      <col>11</col>
      <colOff>676274</colOff>
      <row>29</row>
      <rowOff>21541</rowOff>
    </from>
    <to>
      <col>15</col>
      <colOff>472440</colOff>
      <row>41</row>
      <rowOff>76126</rowOff>
    </to>
    <pic>
      <nvPicPr>
        <cNvPr id="4" name="Image 3"/>
        <cNvPicPr>
          <a:picLocks xmlns:a="http://schemas.openxmlformats.org/drawingml/2006/main" noChangeAspect="1"/>
        </cNvPicPr>
      </nvPicPr>
      <blipFill>
        <a:blip xmlns:a="http://schemas.openxmlformats.org/drawingml/2006/main" xmlns:r="http://schemas.openxmlformats.org/officeDocument/2006/relationships" r:embed="rId3"/>
        <a:stretch xmlns:a="http://schemas.openxmlformats.org/drawingml/2006/main">
          <a:fillRect/>
        </a:stretch>
      </blipFill>
      <spPr>
        <a:xfrm xmlns:a="http://schemas.openxmlformats.org/drawingml/2006/main">
          <a:off x="7846694" y="5507941"/>
          <a:ext cx="2952751" cy="2230096"/>
        </a:xfrm>
        <a:prstGeom xmlns:a="http://schemas.openxmlformats.org/drawingml/2006/main" prst="rect">
          <avLst/>
        </a:prstGeom>
        <a:ln xmlns:a="http://schemas.openxmlformats.org/drawingml/2006/main">
          <a:prstDash val="solid"/>
        </a:ln>
      </spPr>
    </pic>
    <clientData/>
  </twoCellAnchor>
  <twoCellAnchor editAs="oneCell">
    <from>
      <col>8</col>
      <colOff>74295</colOff>
      <row>41</row>
      <rowOff>106680</rowOff>
    </from>
    <to>
      <col>11</col>
      <colOff>708659</colOff>
      <row>54</row>
      <rowOff>17986</rowOff>
    </to>
    <pic>
      <nvPicPr>
        <cNvPr id="5" name="Image 4"/>
        <cNvPicPr>
          <a:picLocks xmlns:a="http://schemas.openxmlformats.org/drawingml/2006/main" noChangeAspect="1"/>
        </cNvPicPr>
      </nvPicPr>
      <blipFill>
        <a:blip xmlns:a="http://schemas.openxmlformats.org/drawingml/2006/main" xmlns:r="http://schemas.openxmlformats.org/officeDocument/2006/relationships" r:embed="rId4"/>
        <a:stretch xmlns:a="http://schemas.openxmlformats.org/drawingml/2006/main">
          <a:fillRect/>
        </a:stretch>
      </blipFill>
      <spPr>
        <a:xfrm xmlns:a="http://schemas.openxmlformats.org/drawingml/2006/main">
          <a:off x="4867275" y="7787640"/>
          <a:ext cx="3009899" cy="2262076"/>
        </a:xfrm>
        <a:prstGeom xmlns:a="http://schemas.openxmlformats.org/drawingml/2006/main" prst="rect">
          <avLst/>
        </a:prstGeom>
        <a:ln xmlns:a="http://schemas.openxmlformats.org/drawingml/2006/main">
          <a:prstDash val="solid"/>
        </a:ln>
      </spPr>
    </pic>
    <clientData/>
  </twoCellAnchor>
  <twoCellAnchor editAs="oneCell">
    <from>
      <col>8</col>
      <colOff>0</colOff>
      <row>4</row>
      <rowOff>1</rowOff>
    </from>
    <to>
      <col>11</col>
      <colOff>590550</colOff>
      <row>16</row>
      <rowOff>55059</rowOff>
    </to>
    <pic>
      <nvPicPr>
        <cNvPr id="6" name="Image 5"/>
        <cNvPicPr>
          <a:picLocks xmlns:a="http://schemas.openxmlformats.org/drawingml/2006/main" noChangeAspect="1"/>
        </cNvPicPr>
      </nvPicPr>
      <blipFill>
        <a:blip xmlns:a="http://schemas.openxmlformats.org/drawingml/2006/main" xmlns:r="http://schemas.openxmlformats.org/officeDocument/2006/relationships" r:embed="rId5"/>
        <a:stretch xmlns:a="http://schemas.openxmlformats.org/drawingml/2006/main">
          <a:fillRect/>
        </a:stretch>
      </blipFill>
      <spPr>
        <a:xfrm xmlns:a="http://schemas.openxmlformats.org/drawingml/2006/main">
          <a:off x="4792980" y="731521"/>
          <a:ext cx="2966085" cy="2215328"/>
        </a:xfrm>
        <a:prstGeom xmlns:a="http://schemas.openxmlformats.org/drawingml/2006/main" prst="rect">
          <avLst/>
        </a:prstGeom>
        <a:ln xmlns:a="http://schemas.openxmlformats.org/drawingml/2006/main">
          <a:prstDash val="solid"/>
        </a:ln>
      </spPr>
    </pic>
    <clientData/>
  </twoCellAnchor>
  <twoCellAnchor editAs="oneCell">
    <from>
      <col>8</col>
      <colOff>76201</colOff>
      <row>16</row>
      <rowOff>114301</rowOff>
    </from>
    <to>
      <col>11</col>
      <colOff>630555</colOff>
      <row>28</row>
      <rowOff>153687</rowOff>
    </to>
    <pic>
      <nvPicPr>
        <cNvPr id="7" name="Image 6"/>
        <cNvPicPr>
          <a:picLocks xmlns:a="http://schemas.openxmlformats.org/drawingml/2006/main" noChangeAspect="1"/>
        </cNvPicPr>
      </nvPicPr>
      <blipFill>
        <a:blip xmlns:a="http://schemas.openxmlformats.org/drawingml/2006/main" xmlns:r="http://schemas.openxmlformats.org/officeDocument/2006/relationships" r:embed="rId6"/>
        <a:stretch xmlns:a="http://schemas.openxmlformats.org/drawingml/2006/main">
          <a:fillRect/>
        </a:stretch>
      </blipFill>
      <spPr>
        <a:xfrm xmlns:a="http://schemas.openxmlformats.org/drawingml/2006/main">
          <a:off x="6486526" y="3009901"/>
          <a:ext cx="2922269" cy="2211086"/>
        </a:xfrm>
        <a:prstGeom xmlns:a="http://schemas.openxmlformats.org/drawingml/2006/main" prst="rect">
          <avLst/>
        </a:prstGeom>
        <a:ln xmlns:a="http://schemas.openxmlformats.org/drawingml/2006/main">
          <a:prstDash val="solid"/>
        </a:ln>
      </spPr>
    </pic>
    <clientData/>
  </twoCellAnchor>
  <twoCellAnchor editAs="oneCell">
    <from>
      <col>8</col>
      <colOff>57150</colOff>
      <row>29</row>
      <rowOff>22859</rowOff>
    </from>
    <to>
      <col>11</col>
      <colOff>662940</colOff>
      <row>41</row>
      <rowOff>36981</rowOff>
    </to>
    <pic>
      <nvPicPr>
        <cNvPr id="8" name="Image 7"/>
        <cNvPicPr>
          <a:picLocks xmlns:a="http://schemas.openxmlformats.org/drawingml/2006/main" noChangeAspect="1"/>
        </cNvPicPr>
      </nvPicPr>
      <blipFill>
        <a:blip xmlns:a="http://schemas.openxmlformats.org/drawingml/2006/main" xmlns:r="http://schemas.openxmlformats.org/officeDocument/2006/relationships" r:embed="rId7"/>
        <a:stretch xmlns:a="http://schemas.openxmlformats.org/drawingml/2006/main">
          <a:fillRect/>
        </a:stretch>
      </blipFill>
      <spPr>
        <a:xfrm xmlns:a="http://schemas.openxmlformats.org/drawingml/2006/main">
          <a:off x="4850130" y="5509259"/>
          <a:ext cx="2969895" cy="2189633"/>
        </a:xfrm>
        <a:prstGeom xmlns:a="http://schemas.openxmlformats.org/drawingml/2006/main" prst="rect">
          <avLst/>
        </a:prstGeom>
        <a:ln xmlns:a="http://schemas.openxmlformats.org/drawingml/2006/main">
          <a:prstDash val="solid"/>
        </a:ln>
      </spPr>
    </pic>
    <clientData/>
  </twoCellAnchor>
  <twoCellAnchor editAs="oneCell">
    <from>
      <col>11</col>
      <colOff>723900</colOff>
      <row>41</row>
      <rowOff>38100</rowOff>
    </from>
    <to>
      <col>16</col>
      <colOff>53340</colOff>
      <row>54</row>
      <rowOff>97581</rowOff>
    </to>
    <pic>
      <nvPicPr>
        <cNvPr id="9" name="Image 8"/>
        <cNvPicPr>
          <a:picLocks xmlns:a="http://schemas.openxmlformats.org/drawingml/2006/main" noChangeAspect="1"/>
        </cNvPicPr>
      </nvPicPr>
      <blipFill>
        <a:blip xmlns:a="http://schemas.openxmlformats.org/drawingml/2006/main" xmlns:r="http://schemas.openxmlformats.org/officeDocument/2006/relationships" r:embed="rId8"/>
        <a:stretch xmlns:a="http://schemas.openxmlformats.org/drawingml/2006/main">
          <a:fillRect/>
        </a:stretch>
      </blipFill>
      <spPr>
        <a:xfrm xmlns:a="http://schemas.openxmlformats.org/drawingml/2006/main">
          <a:off x="7894320" y="7719060"/>
          <a:ext cx="3274695" cy="2415966"/>
        </a:xfrm>
        <a:prstGeom xmlns:a="http://schemas.openxmlformats.org/drawingml/2006/main" prst="rect">
          <avLst/>
        </a:prstGeom>
        <a:ln xmlns:a="http://schemas.openxmlformats.org/drawingml/2006/main">
          <a:prstDash val="solid"/>
        </a:ln>
      </spPr>
    </pic>
    <clientData/>
  </twoCellAnchor>
</wsDr>
</file>

<file path=xl/drawings/drawing2.xml><?xml version="1.0" encoding="utf-8"?>
<wsDr xmlns="http://schemas.openxmlformats.org/drawingml/2006/spreadsheetDrawing">
  <twoCellAnchor editAs="oneCell">
    <from>
      <col>29</col>
      <colOff>257175</colOff>
      <row>1</row>
      <rowOff>9525</rowOff>
    </from>
    <to>
      <col>34</col>
      <colOff>358140</colOff>
      <row>9</row>
      <rowOff>148798</rowOff>
    </to>
    <pic>
      <nvPicPr>
        <cNvPr id="2" name="Image 1"/>
        <cNvPicPr>
          <a:picLocks xmlns:a="http://schemas.openxmlformats.org/drawingml/2006/main" noChangeAspect="1"/>
        </cNvPicPr>
      </nvPicPr>
      <blipFill>
        <a:blip xmlns:a="http://schemas.openxmlformats.org/drawingml/2006/main" xmlns:r="http://schemas.openxmlformats.org/officeDocument/2006/relationships" r:embed="rId1"/>
        <a:stretch xmlns:a="http://schemas.openxmlformats.org/drawingml/2006/main">
          <a:fillRect/>
        </a:stretch>
      </blipFill>
      <spPr>
        <a:xfrm xmlns:a="http://schemas.openxmlformats.org/drawingml/2006/main">
          <a:off x="8974455" y="192405"/>
          <a:ext cx="4063365" cy="1585168"/>
        </a:xfrm>
        <a:prstGeom xmlns:a="http://schemas.openxmlformats.org/drawingml/2006/main" prst="rect">
          <avLst/>
        </a:prstGeom>
        <a:ln xmlns:a="http://schemas.openxmlformats.org/drawingml/2006/main">
          <a:prstDash val="solid"/>
        </a:ln>
      </spPr>
    </pic>
    <clientData/>
  </twoCellAnchor>
  <twoCellAnchor editAs="oneCell">
    <from>
      <col>35</col>
      <colOff>0</colOff>
      <row>1</row>
      <rowOff>1</rowOff>
    </from>
    <to>
      <col>42</col>
      <colOff>173355</colOff>
      <row>10</row>
      <rowOff>16267</rowOff>
    </to>
    <pic>
      <nvPicPr>
        <cNvPr id="3" name="Image 2"/>
        <cNvPicPr>
          <a:picLocks xmlns:a="http://schemas.openxmlformats.org/drawingml/2006/main" noChangeAspect="1"/>
        </cNvPicPr>
      </nvPicPr>
      <blipFill>
        <a:blip xmlns:a="http://schemas.openxmlformats.org/drawingml/2006/main" xmlns:r="http://schemas.openxmlformats.org/officeDocument/2006/relationships" r:embed="rId2"/>
        <a:stretch xmlns:a="http://schemas.openxmlformats.org/drawingml/2006/main">
          <a:fillRect/>
        </a:stretch>
      </blipFill>
      <spPr>
        <a:xfrm xmlns:a="http://schemas.openxmlformats.org/drawingml/2006/main">
          <a:off x="13472160" y="182881"/>
          <a:ext cx="5699760" cy="1635516"/>
        </a:xfrm>
        <a:prstGeom xmlns:a="http://schemas.openxmlformats.org/drawingml/2006/main" prst="rect">
          <avLst/>
        </a:prstGeom>
        <a:ln xmlns:a="http://schemas.openxmlformats.org/drawingml/2006/main">
          <a:prstDash val="solid"/>
        </a:ln>
      </spPr>
    </pic>
    <clientData/>
  </twoCellAnchor>
  <twoCellAnchor editAs="oneCell">
    <from>
      <col>29</col>
      <colOff>114300</colOff>
      <row>11</row>
      <rowOff>1</rowOff>
    </from>
    <to>
      <col>34</col>
      <colOff>401955</colOff>
      <row>30</row>
      <rowOff>21909</rowOff>
    </to>
    <pic>
      <nvPicPr>
        <cNvPr id="4" name="Image 3"/>
        <cNvPicPr>
          <a:picLocks xmlns:a="http://schemas.openxmlformats.org/drawingml/2006/main" noChangeAspect="1"/>
        </cNvPicPr>
      </nvPicPr>
      <blipFill>
        <a:blip xmlns:a="http://schemas.openxmlformats.org/drawingml/2006/main" xmlns:r="http://schemas.openxmlformats.org/officeDocument/2006/relationships" r:embed="rId3"/>
        <a:stretch xmlns:a="http://schemas.openxmlformats.org/drawingml/2006/main">
          <a:fillRect/>
        </a:stretch>
      </blipFill>
      <spPr>
        <a:xfrm xmlns:a="http://schemas.openxmlformats.org/drawingml/2006/main">
          <a:off x="8831580" y="1828801"/>
          <a:ext cx="4246245" cy="3466148"/>
        </a:xfrm>
        <a:prstGeom xmlns:a="http://schemas.openxmlformats.org/drawingml/2006/main" prst="rect">
          <avLst/>
        </a:prstGeom>
        <a:ln xmlns:a="http://schemas.openxmlformats.org/drawingml/2006/main">
          <a:prstDash val="solid"/>
        </a:ln>
      </spPr>
    </pic>
    <clientData/>
  </twoCellAnchor>
  <twoCellAnchor editAs="oneCell">
    <from>
      <col>34</col>
      <colOff>548640</colOff>
      <row>11</row>
      <rowOff>110491</rowOff>
    </from>
    <to>
      <col>40</col>
      <colOff>224790</colOff>
      <row>27</row>
      <rowOff>92458</rowOff>
    </to>
    <pic>
      <nvPicPr>
        <cNvPr id="5" name="Image 4"/>
        <cNvPicPr>
          <a:picLocks xmlns:a="http://schemas.openxmlformats.org/drawingml/2006/main" noChangeAspect="1"/>
        </cNvPicPr>
      </nvPicPr>
      <blipFill>
        <a:blip xmlns:a="http://schemas.openxmlformats.org/drawingml/2006/main" xmlns:r="http://schemas.openxmlformats.org/officeDocument/2006/relationships" r:embed="rId4"/>
        <a:stretch xmlns:a="http://schemas.openxmlformats.org/drawingml/2006/main">
          <a:fillRect/>
        </a:stretch>
      </blipFill>
      <spPr>
        <a:xfrm xmlns:a="http://schemas.openxmlformats.org/drawingml/2006/main">
          <a:off x="13228320" y="1939291"/>
          <a:ext cx="4415790" cy="2871852"/>
        </a:xfrm>
        <a:prstGeom xmlns:a="http://schemas.openxmlformats.org/drawingml/2006/main" prst="rect">
          <avLst/>
        </a:prstGeom>
        <a:ln xmlns:a="http://schemas.openxmlformats.org/drawingml/2006/main">
          <a:prstDash val="solid"/>
        </a:ln>
      </spPr>
    </pic>
    <clientData/>
  </twoCellAnchor>
  <twoCellAnchor editAs="oneCell">
    <from>
      <col>40</col>
      <colOff>377190</colOff>
      <row>11</row>
      <rowOff>28576</rowOff>
    </from>
    <to>
      <col>47</col>
      <colOff>206795</colOff>
      <row>19</row>
      <rowOff>17146</rowOff>
    </to>
    <pic>
      <nvPicPr>
        <cNvPr id="6" name="Image 5"/>
        <cNvPicPr>
          <a:picLocks xmlns:a="http://schemas.openxmlformats.org/drawingml/2006/main" noChangeAspect="1"/>
        </cNvPicPr>
      </nvPicPr>
      <blipFill>
        <a:blip xmlns:a="http://schemas.openxmlformats.org/drawingml/2006/main" xmlns:r="http://schemas.openxmlformats.org/officeDocument/2006/relationships" r:embed="rId5"/>
        <a:stretch xmlns:a="http://schemas.openxmlformats.org/drawingml/2006/main">
          <a:fillRect/>
        </a:stretch>
      </blipFill>
      <spPr>
        <a:xfrm xmlns:a="http://schemas.openxmlformats.org/drawingml/2006/main">
          <a:off x="17811750" y="1857376"/>
          <a:ext cx="5357915" cy="1453515"/>
        </a:xfrm>
        <a:prstGeom xmlns:a="http://schemas.openxmlformats.org/drawingml/2006/main" prst="rect">
          <avLst/>
        </a:prstGeom>
        <a:ln xmlns:a="http://schemas.openxmlformats.org/drawingml/2006/main">
          <a:prstDash val="solid"/>
        </a:ln>
      </spPr>
    </pic>
    <clientData/>
  </twoCellAnchor>
  <twoCellAnchor editAs="oneCell">
    <from>
      <col>29</col>
      <colOff>1</colOff>
      <row>31</row>
      <rowOff>1</rowOff>
    </from>
    <to>
      <col>34</col>
      <colOff>516349</colOff>
      <row>46</row>
      <rowOff>53341</rowOff>
    </to>
    <pic>
      <nvPicPr>
        <cNvPr id="7" name="Image 6"/>
        <cNvPicPr>
          <a:picLocks xmlns:a="http://schemas.openxmlformats.org/drawingml/2006/main" noChangeAspect="1"/>
        </cNvPicPr>
      </nvPicPr>
      <blipFill>
        <a:blip xmlns:a="http://schemas.openxmlformats.org/drawingml/2006/main" xmlns:r="http://schemas.openxmlformats.org/officeDocument/2006/relationships" r:embed="rId6"/>
        <a:stretch xmlns:a="http://schemas.openxmlformats.org/drawingml/2006/main">
          <a:fillRect/>
        </a:stretch>
      </blipFill>
      <spPr>
        <a:xfrm xmlns:a="http://schemas.openxmlformats.org/drawingml/2006/main">
          <a:off x="8717281" y="5303521"/>
          <a:ext cx="4474938" cy="2762250"/>
        </a:xfrm>
        <a:prstGeom xmlns:a="http://schemas.openxmlformats.org/drawingml/2006/main" prst="rect">
          <avLst/>
        </a:prstGeom>
        <a:ln xmlns:a="http://schemas.openxmlformats.org/drawingml/2006/main">
          <a:prstDash val="solid"/>
        </a:ln>
      </spPr>
    </pic>
    <clientData/>
  </twoCellAnchor>
  <twoCellAnchor editAs="oneCell">
    <from>
      <col>35</col>
      <colOff>0</colOff>
      <row>30</row>
      <rowOff>0</rowOff>
    </from>
    <to>
      <col>40</col>
      <colOff>668655</colOff>
      <row>46</row>
      <rowOff>19698</rowOff>
    </to>
    <pic>
      <nvPicPr>
        <cNvPr id="8" name="Image 7"/>
        <cNvPicPr>
          <a:picLocks xmlns:a="http://schemas.openxmlformats.org/drawingml/2006/main" noChangeAspect="1"/>
        </cNvPicPr>
      </nvPicPr>
      <blipFill>
        <a:blip xmlns:a="http://schemas.openxmlformats.org/drawingml/2006/main" xmlns:r="http://schemas.openxmlformats.org/officeDocument/2006/relationships" r:embed="rId7"/>
        <a:stretch xmlns:a="http://schemas.openxmlformats.org/drawingml/2006/main">
          <a:fillRect/>
        </a:stretch>
      </blipFill>
      <spPr>
        <a:xfrm xmlns:a="http://schemas.openxmlformats.org/drawingml/2006/main">
          <a:off x="13472160" y="5120640"/>
          <a:ext cx="4631055" cy="2915298"/>
        </a:xfrm>
        <a:prstGeom xmlns:a="http://schemas.openxmlformats.org/drawingml/2006/main" prst="rect">
          <avLst/>
        </a:prstGeom>
        <a:ln xmlns:a="http://schemas.openxmlformats.org/drawingml/2006/main">
          <a:prstDash val="solid"/>
        </a:ln>
      </spPr>
    </pic>
    <clientData/>
  </twoCellAnchor>
  <twoCellAnchor editAs="oneCell">
    <from>
      <col>5</col>
      <colOff>472440</colOff>
      <row>34</row>
      <rowOff>0</rowOff>
    </from>
    <to>
      <col>14</col>
      <colOff>94836</colOff>
      <row>49</row>
      <rowOff>15240</rowOff>
    </to>
    <pic>
      <nvPicPr>
        <cNvPr id="9" name="Image 8"/>
        <cNvPicPr>
          <a:picLocks xmlns:a="http://schemas.openxmlformats.org/drawingml/2006/main" noChangeAspect="1"/>
        </cNvPicPr>
      </nvPicPr>
      <blipFill>
        <a:blip xmlns:a="http://schemas.openxmlformats.org/drawingml/2006/main" xmlns:r="http://schemas.openxmlformats.org/officeDocument/2006/relationships" r:embed="rId8"/>
        <a:stretch xmlns:a="http://schemas.openxmlformats.org/drawingml/2006/main">
          <a:fillRect/>
        </a:stretch>
      </blipFill>
      <spPr>
        <a:xfrm xmlns:a="http://schemas.openxmlformats.org/drawingml/2006/main">
          <a:off x="4025265" y="6153150"/>
          <a:ext cx="4937346" cy="2729865"/>
        </a:xfrm>
        <a:prstGeom xmlns:a="http://schemas.openxmlformats.org/drawingml/2006/main" prst="rect">
          <avLst/>
        </a:prstGeom>
        <a:ln xmlns:a="http://schemas.openxmlformats.org/drawingml/2006/main">
          <a:prstDash val="solid"/>
        </a:ln>
      </spPr>
    </pic>
    <clientData/>
  </twoCellAnchor>
  <twoCellAnchor editAs="oneCell">
    <from>
      <col>0</col>
      <colOff>0</colOff>
      <row>34</row>
      <rowOff>19051</rowOff>
    </from>
    <to>
      <col>5</col>
      <colOff>211455</colOff>
      <row>48</row>
      <rowOff>20747</rowOff>
    </to>
    <pic>
      <nvPicPr>
        <cNvPr id="10" name="Image 9"/>
        <cNvPicPr>
          <a:picLocks xmlns:a="http://schemas.openxmlformats.org/drawingml/2006/main" noChangeAspect="1"/>
        </cNvPicPr>
      </nvPicPr>
      <blipFill>
        <a:blip xmlns:a="http://schemas.openxmlformats.org/drawingml/2006/main" xmlns:r="http://schemas.openxmlformats.org/officeDocument/2006/relationships" r:embed="rId9"/>
        <a:stretch xmlns:a="http://schemas.openxmlformats.org/drawingml/2006/main">
          <a:fillRect/>
        </a:stretch>
      </blipFill>
      <spPr>
        <a:xfrm xmlns:a="http://schemas.openxmlformats.org/drawingml/2006/main">
          <a:off x="0" y="6172201"/>
          <a:ext cx="3768090" cy="2527726"/>
        </a:xfrm>
        <a:prstGeom xmlns:a="http://schemas.openxmlformats.org/drawingml/2006/main" prst="rect">
          <avLst/>
        </a:prstGeom>
        <a:ln xmlns:a="http://schemas.openxmlformats.org/drawingml/2006/main">
          <a:prstDash val="solid"/>
        </a:ln>
      </spPr>
    </pic>
    <clientData/>
  </twoCellAnchor>
  <twoCellAnchor editAs="oneCell">
    <from>
      <col>0</col>
      <colOff>0</colOff>
      <row>49</row>
      <rowOff>1</rowOff>
    </from>
    <to>
      <col>7</col>
      <colOff>174562</colOff>
      <row>68</row>
      <rowOff>91441</rowOff>
    </to>
    <pic>
      <nvPicPr>
        <cNvPr id="11" name="Image 10"/>
        <cNvPicPr>
          <a:picLocks xmlns:a="http://schemas.openxmlformats.org/drawingml/2006/main" noChangeAspect="1"/>
        </cNvPicPr>
      </nvPicPr>
      <blipFill>
        <a:blip xmlns:a="http://schemas.openxmlformats.org/drawingml/2006/main" xmlns:r="http://schemas.openxmlformats.org/officeDocument/2006/relationships" r:embed="rId10"/>
        <a:stretch xmlns:a="http://schemas.openxmlformats.org/drawingml/2006/main">
          <a:fillRect/>
        </a:stretch>
      </blipFill>
      <spPr>
        <a:xfrm xmlns:a="http://schemas.openxmlformats.org/drawingml/2006/main">
          <a:off x="0" y="8867776"/>
          <a:ext cx="4906582" cy="3524250"/>
        </a:xfrm>
        <a:prstGeom xmlns:a="http://schemas.openxmlformats.org/drawingml/2006/main" prst="rect">
          <avLst/>
        </a:prstGeom>
        <a:ln xmlns:a="http://schemas.openxmlformats.org/drawingml/2006/main">
          <a:prstDash val="solid"/>
        </a:ln>
      </spPr>
    </pic>
    <clientData/>
  </twoCellAnchor>
  <twoCellAnchor editAs="oneCell">
    <from>
      <col>7</col>
      <colOff>285751</colOff>
      <row>50</row>
      <rowOff>0</rowOff>
    </from>
    <to>
      <col>15</col>
      <colOff>323851</colOff>
      <row>66</row>
      <rowOff>54552</rowOff>
    </to>
    <pic>
      <nvPicPr>
        <cNvPr id="12" name="Image 11"/>
        <cNvPicPr>
          <a:picLocks xmlns:a="http://schemas.openxmlformats.org/drawingml/2006/main" noChangeAspect="1"/>
        </cNvPicPr>
      </nvPicPr>
      <blipFill>
        <a:blip xmlns:a="http://schemas.openxmlformats.org/drawingml/2006/main" xmlns:r="http://schemas.openxmlformats.org/officeDocument/2006/relationships" r:embed="rId11"/>
        <a:stretch xmlns:a="http://schemas.openxmlformats.org/drawingml/2006/main">
          <a:fillRect/>
        </a:stretch>
      </blipFill>
      <spPr>
        <a:xfrm xmlns:a="http://schemas.openxmlformats.org/drawingml/2006/main">
          <a:off x="5038726" y="9048750"/>
          <a:ext cx="4857750" cy="2950152"/>
        </a:xfrm>
        <a:prstGeom xmlns:a="http://schemas.openxmlformats.org/drawingml/2006/main" prst="rect">
          <avLst/>
        </a:prstGeom>
        <a:ln xmlns:a="http://schemas.openxmlformats.org/drawingml/2006/main">
          <a:prstDash val="solid"/>
        </a:ln>
      </spPr>
    </pic>
    <clientData/>
  </twoCellAnchor>
  <twoCellAnchor editAs="oneCell">
    <from>
      <col>0</col>
      <colOff>0</colOff>
      <row>68</row>
      <rowOff>167640</rowOff>
    </from>
    <to>
      <col>7</col>
      <colOff>401955</colOff>
      <row>87</row>
      <rowOff>91968</rowOff>
    </to>
    <pic>
      <nvPicPr>
        <cNvPr id="13" name="Image 12"/>
        <cNvPicPr>
          <a:picLocks xmlns:a="http://schemas.openxmlformats.org/drawingml/2006/main" noChangeAspect="1"/>
        </cNvPicPr>
      </nvPicPr>
      <blipFill>
        <a:blip xmlns:a="http://schemas.openxmlformats.org/drawingml/2006/main" xmlns:r="http://schemas.openxmlformats.org/officeDocument/2006/relationships" r:embed="rId12"/>
        <a:stretch xmlns:a="http://schemas.openxmlformats.org/drawingml/2006/main">
          <a:fillRect/>
        </a:stretch>
      </blipFill>
      <spPr>
        <a:xfrm xmlns:a="http://schemas.openxmlformats.org/drawingml/2006/main">
          <a:off x="0" y="12473940"/>
          <a:ext cx="5153025" cy="3370473"/>
        </a:xfrm>
        <a:prstGeom xmlns:a="http://schemas.openxmlformats.org/drawingml/2006/main" prst="rect">
          <avLst/>
        </a:prstGeom>
        <a:ln xmlns:a="http://schemas.openxmlformats.org/drawingml/2006/main">
          <a:prstDash val="solid"/>
        </a:ln>
      </spPr>
    </pic>
    <clientData/>
  </twoCellAnchor>
  <twoCellAnchor editAs="oneCell">
    <from>
      <col>7</col>
      <colOff>550545</colOff>
      <row>69</row>
      <rowOff>7620</rowOff>
    </from>
    <to>
      <col>17</col>
      <colOff>206362</colOff>
      <row>86</row>
      <rowOff>40005</rowOff>
    </to>
    <pic>
      <nvPicPr>
        <cNvPr id="14" name="Image 13"/>
        <cNvPicPr>
          <a:picLocks xmlns:a="http://schemas.openxmlformats.org/drawingml/2006/main" noChangeAspect="1"/>
        </cNvPicPr>
      </nvPicPr>
      <blipFill>
        <a:blip xmlns:a="http://schemas.openxmlformats.org/drawingml/2006/main" xmlns:r="http://schemas.openxmlformats.org/officeDocument/2006/relationships" r:embed="rId13"/>
        <a:stretch xmlns:a="http://schemas.openxmlformats.org/drawingml/2006/main">
          <a:fillRect/>
        </a:stretch>
      </blipFill>
      <spPr>
        <a:xfrm xmlns:a="http://schemas.openxmlformats.org/drawingml/2006/main">
          <a:off x="5303520" y="12494895"/>
          <a:ext cx="5841352" cy="3108960"/>
        </a:xfrm>
        <a:prstGeom xmlns:a="http://schemas.openxmlformats.org/drawingml/2006/main" prst="rect">
          <avLst/>
        </a:prstGeom>
        <a:ln xmlns:a="http://schemas.openxmlformats.org/drawingml/2006/main">
          <a:prstDash val="solid"/>
        </a:ln>
      </spPr>
    </pic>
    <clientData/>
  </twoCellAnchor>
  <twoCellAnchor editAs="oneCell">
    <from>
      <col>22</col>
      <colOff>1120140</colOff>
      <row>49</row>
      <rowOff>38101</rowOff>
    </from>
    <to>
      <col>31</col>
      <colOff>363855</colOff>
      <row>71</row>
      <rowOff>168239</rowOff>
    </to>
    <pic>
      <nvPicPr>
        <cNvPr id="15" name="Image 14"/>
        <cNvPicPr>
          <a:picLocks xmlns:a="http://schemas.openxmlformats.org/drawingml/2006/main" noChangeAspect="1"/>
        </cNvPicPr>
      </nvPicPr>
      <blipFill>
        <a:blip xmlns:a="http://schemas.openxmlformats.org/drawingml/2006/main" xmlns:r="http://schemas.openxmlformats.org/officeDocument/2006/relationships" r:embed="rId14"/>
        <a:stretch xmlns:a="http://schemas.openxmlformats.org/drawingml/2006/main">
          <a:fillRect/>
        </a:stretch>
      </blipFill>
      <spPr>
        <a:xfrm xmlns:a="http://schemas.openxmlformats.org/drawingml/2006/main">
          <a:off x="14940915" y="8905876"/>
          <a:ext cx="4993005" cy="4102063"/>
        </a:xfrm>
        <a:prstGeom xmlns:a="http://schemas.openxmlformats.org/drawingml/2006/main" prst="rect">
          <avLst/>
        </a:prstGeom>
        <a:ln xmlns:a="http://schemas.openxmlformats.org/drawingml/2006/main">
          <a:prstDash val="solid"/>
        </a:ln>
      </spPr>
    </pic>
    <clientData/>
  </twoCellAnchor>
  <twoCellAnchor editAs="oneCell">
    <from>
      <col>31</col>
      <colOff>531496</colOff>
      <row>48</row>
      <rowOff>53340</rowOff>
    </from>
    <to>
      <col>38</col>
      <colOff>590551</colOff>
      <row>68</row>
      <rowOff>20421</rowOff>
    </to>
    <pic>
      <nvPicPr>
        <cNvPr id="16" name="Image 15"/>
        <cNvPicPr>
          <a:picLocks xmlns:a="http://schemas.openxmlformats.org/drawingml/2006/main" noChangeAspect="1"/>
        </cNvPicPr>
      </nvPicPr>
      <blipFill>
        <a:blip xmlns:a="http://schemas.openxmlformats.org/drawingml/2006/main" xmlns:r="http://schemas.openxmlformats.org/officeDocument/2006/relationships" r:embed="rId15"/>
        <a:stretch xmlns:a="http://schemas.openxmlformats.org/drawingml/2006/main">
          <a:fillRect/>
        </a:stretch>
      </blipFill>
      <spPr>
        <a:xfrm xmlns:a="http://schemas.openxmlformats.org/drawingml/2006/main">
          <a:off x="20095846" y="8740140"/>
          <a:ext cx="5585460" cy="3586581"/>
        </a:xfrm>
        <a:prstGeom xmlns:a="http://schemas.openxmlformats.org/drawingml/2006/main" prst="rect">
          <avLst/>
        </a:prstGeom>
        <a:ln xmlns:a="http://schemas.openxmlformats.org/drawingml/2006/main">
          <a:prstDash val="solid"/>
        </a:ln>
      </spPr>
    </pic>
    <clientData/>
  </twoCellAnchor>
  <twoCellAnchor editAs="oneCell">
    <from>
      <col>15</col>
      <colOff>531496</colOff>
      <row>54</row>
      <rowOff>38100</rowOff>
    </from>
    <to>
      <col>22</col>
      <colOff>1011556</colOff>
      <row>60</row>
      <rowOff>133637</rowOff>
    </to>
    <pic>
      <nvPicPr>
        <cNvPr id="17" name="Image 16"/>
        <cNvPicPr>
          <a:picLocks xmlns:a="http://schemas.openxmlformats.org/drawingml/2006/main" noChangeAspect="1"/>
        </cNvPicPr>
      </nvPicPr>
      <blipFill>
        <a:blip xmlns:a="http://schemas.openxmlformats.org/drawingml/2006/main" xmlns:r="http://schemas.openxmlformats.org/officeDocument/2006/relationships" r:embed="rId16"/>
        <a:stretch xmlns:a="http://schemas.openxmlformats.org/drawingml/2006/main">
          <a:fillRect/>
        </a:stretch>
      </blipFill>
      <spPr>
        <a:xfrm xmlns:a="http://schemas.openxmlformats.org/drawingml/2006/main">
          <a:off x="10104121" y="9810750"/>
          <a:ext cx="4733925" cy="1173767"/>
        </a:xfrm>
        <a:prstGeom xmlns:a="http://schemas.openxmlformats.org/drawingml/2006/main" prst="rect">
          <avLst/>
        </a:prstGeom>
        <a:ln xmlns:a="http://schemas.openxmlformats.org/drawingml/2006/main">
          <a:prstDash val="solid"/>
        </a:ln>
      </spPr>
    </pic>
    <clientData/>
  </twoCellAnchor>
</wsDr>
</file>

<file path=xl/drawings/drawing3.xml><?xml version="1.0" encoding="utf-8"?>
<wsDr xmlns="http://schemas.openxmlformats.org/drawingml/2006/spreadsheetDrawing">
  <twoCellAnchor editAs="oneCell">
    <from>
      <col>0</col>
      <colOff>0</colOff>
      <row>1</row>
      <rowOff>0</rowOff>
    </from>
    <to>
      <col>4</col>
      <colOff>497026</colOff>
      <row>18</row>
      <rowOff>53340</rowOff>
    </to>
    <pic>
      <nvPicPr>
        <cNvPr id="2" name="Image 1"/>
        <cNvPicPr>
          <a:picLocks xmlns:a="http://schemas.openxmlformats.org/drawingml/2006/main" noChangeAspect="1"/>
        </cNvPicPr>
      </nvPicPr>
      <blipFill>
        <a:blip xmlns:a="http://schemas.openxmlformats.org/drawingml/2006/main" xmlns:r="http://schemas.openxmlformats.org/officeDocument/2006/relationships" r:embed="rId1"/>
        <a:stretch xmlns:a="http://schemas.openxmlformats.org/drawingml/2006/main">
          <a:fillRect/>
        </a:stretch>
      </blipFill>
      <spPr>
        <a:xfrm xmlns:a="http://schemas.openxmlformats.org/drawingml/2006/main">
          <a:off x="0" y="180975"/>
          <a:ext cx="3659326" cy="3133725"/>
        </a:xfrm>
        <a:prstGeom xmlns:a="http://schemas.openxmlformats.org/drawingml/2006/main" prst="rect">
          <avLst/>
        </a:prstGeom>
        <a:ln xmlns:a="http://schemas.openxmlformats.org/drawingml/2006/main">
          <a:prstDash val="solid"/>
        </a:ln>
      </spPr>
    </pic>
    <clientData/>
  </twoCellAnchor>
  <twoCellAnchor editAs="oneCell">
    <from>
      <col>0</col>
      <colOff>0</colOff>
      <row>19</row>
      <rowOff>1</rowOff>
    </from>
    <to>
      <col>7</col>
      <colOff>548640</colOff>
      <row>32</row>
      <rowOff>168662</rowOff>
    </to>
    <pic>
      <nvPicPr>
        <cNvPr id="3" name="Image 2"/>
        <cNvPicPr>
          <a:picLocks xmlns:a="http://schemas.openxmlformats.org/drawingml/2006/main" noChangeAspect="1"/>
        </cNvPicPr>
      </nvPicPr>
      <blipFill>
        <a:blip xmlns:a="http://schemas.openxmlformats.org/drawingml/2006/main" xmlns:r="http://schemas.openxmlformats.org/officeDocument/2006/relationships" r:embed="rId2"/>
        <a:stretch xmlns:a="http://schemas.openxmlformats.org/drawingml/2006/main">
          <a:fillRect/>
        </a:stretch>
      </blipFill>
      <spPr>
        <a:xfrm xmlns:a="http://schemas.openxmlformats.org/drawingml/2006/main">
          <a:off x="0" y="3438526"/>
          <a:ext cx="6086475" cy="2509906"/>
        </a:xfrm>
        <a:prstGeom xmlns:a="http://schemas.openxmlformats.org/drawingml/2006/main" prst="rect">
          <avLst/>
        </a:prstGeom>
        <a:ln xmlns:a="http://schemas.openxmlformats.org/drawingml/2006/main">
          <a:prstDash val="solid"/>
        </a:ln>
      </spPr>
    </pic>
    <clientData/>
  </twoCellAnchor>
  <twoCellAnchor editAs="oneCell">
    <from>
      <col>0</col>
      <colOff>1</colOff>
      <row>33</row>
      <rowOff>0</rowOff>
    </from>
    <to>
      <col>10</col>
      <colOff>396241</colOff>
      <row>53</row>
      <rowOff>60903</rowOff>
    </to>
    <pic>
      <nvPicPr>
        <cNvPr id="4" name="Image 3"/>
        <cNvPicPr>
          <a:picLocks xmlns:a="http://schemas.openxmlformats.org/drawingml/2006/main" noChangeAspect="1"/>
        </cNvPicPr>
      </nvPicPr>
      <blipFill>
        <a:blip xmlns:a="http://schemas.openxmlformats.org/drawingml/2006/main" xmlns:r="http://schemas.openxmlformats.org/officeDocument/2006/relationships" r:embed="rId3"/>
        <a:stretch xmlns:a="http://schemas.openxmlformats.org/drawingml/2006/main">
          <a:fillRect/>
        </a:stretch>
      </blipFill>
      <spPr>
        <a:xfrm xmlns:a="http://schemas.openxmlformats.org/drawingml/2006/main">
          <a:off x="1" y="5972175"/>
          <a:ext cx="8305800" cy="3676593"/>
        </a:xfrm>
        <a:prstGeom xmlns:a="http://schemas.openxmlformats.org/drawingml/2006/main" prst="rect">
          <avLst/>
        </a:prstGeom>
        <a:ln xmlns:a="http://schemas.openxmlformats.org/drawingml/2006/main">
          <a:prstDash val="solid"/>
        </a:ln>
      </spPr>
    </pic>
    <clientData/>
  </twoCellAnchor>
  <twoCellAnchor editAs="oneCell">
    <from>
      <col>0</col>
      <colOff>0</colOff>
      <row>55</row>
      <rowOff>0</rowOff>
    </from>
    <to>
      <col>10</col>
      <colOff>322821</colOff>
      <row>79</row>
      <rowOff>60409</rowOff>
    </to>
    <pic>
      <nvPicPr>
        <cNvPr id="5" name="Image 4"/>
        <cNvPicPr>
          <a:picLocks xmlns:a="http://schemas.openxmlformats.org/drawingml/2006/main" noChangeAspect="1"/>
        </cNvPicPr>
      </nvPicPr>
      <blipFill>
        <a:blip xmlns:a="http://schemas.openxmlformats.org/drawingml/2006/main" xmlns:r="http://schemas.openxmlformats.org/officeDocument/2006/relationships" r:embed="rId4"/>
        <a:stretch xmlns:a="http://schemas.openxmlformats.org/drawingml/2006/main">
          <a:fillRect/>
        </a:stretch>
      </blipFill>
      <spPr>
        <a:xfrm xmlns:a="http://schemas.openxmlformats.org/drawingml/2006/main">
          <a:off x="0" y="9953625"/>
          <a:ext cx="8228571" cy="4409524"/>
        </a:xfrm>
        <a:prstGeom xmlns:a="http://schemas.openxmlformats.org/drawingml/2006/main" prst="rect">
          <avLst/>
        </a:prstGeom>
        <a:ln xmlns:a="http://schemas.openxmlformats.org/drawingml/2006/main">
          <a:prstDash val="solid"/>
        </a:ln>
      </spPr>
    </pic>
    <clientData/>
  </twoCellAnchor>
  <twoCellAnchor editAs="oneCell">
    <from>
      <col>0</col>
      <colOff>0</colOff>
      <row>80</row>
      <rowOff>0</rowOff>
    </from>
    <to>
      <col>10</col>
      <colOff>288535</colOff>
      <row>110</row>
      <rowOff>37417</rowOff>
    </to>
    <pic>
      <nvPicPr>
        <cNvPr id="6" name="Image 5"/>
        <cNvPicPr>
          <a:picLocks xmlns:a="http://schemas.openxmlformats.org/drawingml/2006/main" noChangeAspect="1"/>
        </cNvPicPr>
      </nvPicPr>
      <blipFill>
        <a:blip xmlns:a="http://schemas.openxmlformats.org/drawingml/2006/main" xmlns:r="http://schemas.openxmlformats.org/officeDocument/2006/relationships" r:embed="rId5"/>
        <a:stretch xmlns:a="http://schemas.openxmlformats.org/drawingml/2006/main">
          <a:fillRect/>
        </a:stretch>
      </blipFill>
      <spPr>
        <a:xfrm xmlns:a="http://schemas.openxmlformats.org/drawingml/2006/main">
          <a:off x="0" y="14478000"/>
          <a:ext cx="8200000" cy="5466667"/>
        </a:xfrm>
        <a:prstGeom xmlns:a="http://schemas.openxmlformats.org/drawingml/2006/main" prst="rect">
          <avLst/>
        </a:prstGeom>
        <a:ln xmlns:a="http://schemas.openxmlformats.org/drawingml/2006/main">
          <a:prstDash val="solid"/>
        </a:ln>
      </spPr>
    </pic>
    <clientData/>
  </twoCellAnchor>
  <twoCellAnchor editAs="oneCell">
    <from>
      <col>0</col>
      <colOff>0</colOff>
      <row>112</row>
      <rowOff>0</rowOff>
    </from>
    <to>
      <col>5</col>
      <colOff>440311</colOff>
      <row>132</row>
      <rowOff>133350</rowOff>
    </to>
    <pic>
      <nvPicPr>
        <cNvPr id="7" name="Image 6"/>
        <cNvPicPr>
          <a:picLocks xmlns:a="http://schemas.openxmlformats.org/drawingml/2006/main" noChangeAspect="1"/>
        </cNvPicPr>
      </nvPicPr>
      <blipFill>
        <a:blip xmlns:a="http://schemas.openxmlformats.org/drawingml/2006/main" xmlns:r="http://schemas.openxmlformats.org/officeDocument/2006/relationships" r:embed="rId6"/>
        <a:stretch xmlns:a="http://schemas.openxmlformats.org/drawingml/2006/main">
          <a:fillRect/>
        </a:stretch>
      </blipFill>
      <spPr>
        <a:xfrm xmlns:a="http://schemas.openxmlformats.org/drawingml/2006/main">
          <a:off x="0" y="20269200"/>
          <a:ext cx="4402711" cy="3752850"/>
        </a:xfrm>
        <a:prstGeom xmlns:a="http://schemas.openxmlformats.org/drawingml/2006/main" prst="rect">
          <avLst/>
        </a:prstGeom>
        <a:ln xmlns:a="http://schemas.openxmlformats.org/drawingml/2006/main">
          <a:prstDash val="solid"/>
        </a:ln>
      </spPr>
    </pic>
    <clientData/>
  </twoCellAnchor>
  <twoCellAnchor editAs="oneCell">
    <from>
      <col>0</col>
      <colOff>1</colOff>
      <row>133</row>
      <rowOff>0</rowOff>
    </from>
    <to>
      <col>5</col>
      <colOff>472441</colOff>
      <row>152</row>
      <rowOff>169311</rowOff>
    </to>
    <pic>
      <nvPicPr>
        <cNvPr id="8" name="Image 7"/>
        <cNvPicPr>
          <a:picLocks xmlns:a="http://schemas.openxmlformats.org/drawingml/2006/main" noChangeAspect="1"/>
        </cNvPicPr>
      </nvPicPr>
      <blipFill>
        <a:blip xmlns:a="http://schemas.openxmlformats.org/drawingml/2006/main" xmlns:r="http://schemas.openxmlformats.org/officeDocument/2006/relationships" r:embed="rId7"/>
        <a:stretch xmlns:a="http://schemas.openxmlformats.org/drawingml/2006/main">
          <a:fillRect/>
        </a:stretch>
      </blipFill>
      <spPr>
        <a:xfrm xmlns:a="http://schemas.openxmlformats.org/drawingml/2006/main">
          <a:off x="1" y="24069675"/>
          <a:ext cx="4419600" cy="3607836"/>
        </a:xfrm>
        <a:prstGeom xmlns:a="http://schemas.openxmlformats.org/drawingml/2006/main" prst="rect">
          <avLst/>
        </a:prstGeom>
        <a:ln xmlns:a="http://schemas.openxmlformats.org/drawingml/2006/main">
          <a:prstDash val="solid"/>
        </a:ln>
      </spPr>
    </pic>
    <clientData/>
  </twoCellAnchor>
  <twoCellAnchor editAs="oneCell">
    <from>
      <col>0</col>
      <colOff>0</colOff>
      <row>153</row>
      <rowOff>1</rowOff>
    </from>
    <to>
      <col>5</col>
      <colOff>514350</colOff>
      <row>173</row>
      <rowOff>17915</rowOff>
    </to>
    <pic>
      <nvPicPr>
        <cNvPr id="9" name="Image 8"/>
        <cNvPicPr>
          <a:picLocks xmlns:a="http://schemas.openxmlformats.org/drawingml/2006/main" noChangeAspect="1"/>
        </cNvPicPr>
      </nvPicPr>
      <blipFill>
        <a:blip xmlns:a="http://schemas.openxmlformats.org/drawingml/2006/main" xmlns:r="http://schemas.openxmlformats.org/officeDocument/2006/relationships" r:embed="rId8"/>
        <a:stretch xmlns:a="http://schemas.openxmlformats.org/drawingml/2006/main">
          <a:fillRect/>
        </a:stretch>
      </blipFill>
      <spPr>
        <a:xfrm xmlns:a="http://schemas.openxmlformats.org/drawingml/2006/main">
          <a:off x="0" y="27689176"/>
          <a:ext cx="4467225" cy="3652654"/>
        </a:xfrm>
        <a:prstGeom xmlns:a="http://schemas.openxmlformats.org/drawingml/2006/main" prst="rect">
          <avLst/>
        </a:prstGeom>
        <a:ln xmlns:a="http://schemas.openxmlformats.org/drawingml/2006/main">
          <a:prstDash val="solid"/>
        </a:ln>
      </spPr>
    </pic>
    <clientData/>
  </twoCellAnchor>
  <twoCellAnchor editAs="oneCell">
    <from>
      <col>0</col>
      <colOff>0</colOff>
      <row>194</row>
      <rowOff>85725</rowOff>
    </from>
    <to>
      <col>5</col>
      <colOff>22364</colOff>
      <row>212</row>
      <rowOff>172938</rowOff>
    </to>
    <pic>
      <nvPicPr>
        <cNvPr id="10" name="Image 9"/>
        <cNvPicPr>
          <a:picLocks xmlns:a="http://schemas.openxmlformats.org/drawingml/2006/main" noChangeAspect="1"/>
        </cNvPicPr>
      </nvPicPr>
      <blipFill>
        <a:blip xmlns:a="http://schemas.openxmlformats.org/drawingml/2006/main" xmlns:r="http://schemas.openxmlformats.org/officeDocument/2006/relationships" r:embed="rId9"/>
        <a:stretch xmlns:a="http://schemas.openxmlformats.org/drawingml/2006/main">
          <a:fillRect/>
        </a:stretch>
      </blipFill>
      <spPr>
        <a:xfrm xmlns:a="http://schemas.openxmlformats.org/drawingml/2006/main">
          <a:off x="0" y="35194875"/>
          <a:ext cx="3975239" cy="3333333"/>
        </a:xfrm>
        <a:prstGeom xmlns:a="http://schemas.openxmlformats.org/drawingml/2006/main" prst="rect">
          <avLst/>
        </a:prstGeom>
        <a:ln xmlns:a="http://schemas.openxmlformats.org/drawingml/2006/main">
          <a:prstDash val="solid"/>
        </a:ln>
      </spPr>
    </pic>
    <clientData/>
  </twoCellAnchor>
  <twoCellAnchor editAs="oneCell">
    <from>
      <col>0</col>
      <colOff>0</colOff>
      <row>213</row>
      <rowOff>0</rowOff>
    </from>
    <to>
      <col>4</col>
      <colOff>631985</colOff>
      <row>231</row>
      <rowOff>20547</rowOff>
    </to>
    <pic>
      <nvPicPr>
        <cNvPr id="11" name="Image 10"/>
        <cNvPicPr>
          <a:picLocks xmlns:a="http://schemas.openxmlformats.org/drawingml/2006/main" noChangeAspect="1"/>
        </cNvPicPr>
      </nvPicPr>
      <blipFill>
        <a:blip xmlns:a="http://schemas.openxmlformats.org/drawingml/2006/main" xmlns:r="http://schemas.openxmlformats.org/officeDocument/2006/relationships" r:embed="rId10"/>
        <a:stretch xmlns:a="http://schemas.openxmlformats.org/drawingml/2006/main">
          <a:fillRect/>
        </a:stretch>
      </blipFill>
      <spPr>
        <a:xfrm xmlns:a="http://schemas.openxmlformats.org/drawingml/2006/main">
          <a:off x="0" y="38728650"/>
          <a:ext cx="3800000" cy="3266667"/>
        </a:xfrm>
        <a:prstGeom xmlns:a="http://schemas.openxmlformats.org/drawingml/2006/main" prst="rect">
          <avLst/>
        </a:prstGeom>
        <a:ln xmlns:a="http://schemas.openxmlformats.org/drawingml/2006/main">
          <a:prstDash val="solid"/>
        </a:ln>
      </spPr>
    </pic>
    <clientData/>
  </twoCellAnchor>
  <twoCellAnchor editAs="oneCell">
    <from>
      <col>0</col>
      <colOff>0</colOff>
      <row>176</row>
      <rowOff>0</rowOff>
    </from>
    <to>
      <col>4</col>
      <colOff>532938</colOff>
      <row>194</row>
      <rowOff>22449</rowOff>
    </to>
    <pic>
      <nvPicPr>
        <cNvPr id="12" name="Image 11"/>
        <cNvPicPr>
          <a:picLocks xmlns:a="http://schemas.openxmlformats.org/drawingml/2006/main" noChangeAspect="1"/>
        </cNvPicPr>
      </nvPicPr>
      <blipFill>
        <a:blip xmlns:a="http://schemas.openxmlformats.org/drawingml/2006/main" xmlns:r="http://schemas.openxmlformats.org/officeDocument/2006/relationships" r:embed="rId11"/>
        <a:stretch xmlns:a="http://schemas.openxmlformats.org/drawingml/2006/main">
          <a:fillRect/>
        </a:stretch>
      </blipFill>
      <spPr>
        <a:xfrm xmlns:a="http://schemas.openxmlformats.org/drawingml/2006/main">
          <a:off x="0" y="31851600"/>
          <a:ext cx="3695238" cy="3285714"/>
        </a:xfrm>
        <a:prstGeom xmlns:a="http://schemas.openxmlformats.org/drawingml/2006/main" prst="rect">
          <avLst/>
        </a:prstGeom>
        <a:ln xmlns:a="http://schemas.openxmlformats.org/drawingml/2006/main">
          <a:prstDash val="solid"/>
        </a:ln>
      </spPr>
    </pic>
    <clientData/>
  </twoCellAnchor>
</wsDr>
</file>

<file path=xl/drawings/drawing4.xml><?xml version="1.0" encoding="utf-8"?>
<wsDr xmlns="http://schemas.openxmlformats.org/drawingml/2006/spreadsheetDrawing">
  <twoCellAnchor editAs="oneCell">
    <from>
      <col>0</col>
      <colOff>0</colOff>
      <row>0</row>
      <rowOff>1</rowOff>
    </from>
    <to>
      <col>9</col>
      <colOff>91440</colOff>
      <row>29</row>
      <rowOff>168194</rowOff>
    </to>
    <pic>
      <nvPicPr>
        <cNvPr id="2" name="Image 1"/>
        <cNvPicPr>
          <a:picLocks xmlns:a="http://schemas.openxmlformats.org/drawingml/2006/main" noChangeAspect="1"/>
        </cNvPicPr>
      </nvPicPr>
      <blipFill>
        <a:blip xmlns:a="http://schemas.openxmlformats.org/drawingml/2006/main" xmlns:r="http://schemas.openxmlformats.org/officeDocument/2006/relationships" r:embed="rId1"/>
        <a:stretch xmlns:a="http://schemas.openxmlformats.org/drawingml/2006/main">
          <a:fillRect/>
        </a:stretch>
      </blipFill>
      <spPr>
        <a:xfrm xmlns:a="http://schemas.openxmlformats.org/drawingml/2006/main">
          <a:off x="0" y="1"/>
          <a:ext cx="7210425" cy="5412658"/>
        </a:xfrm>
        <a:prstGeom xmlns:a="http://schemas.openxmlformats.org/drawingml/2006/main" prst="rect">
          <avLst/>
        </a:prstGeom>
        <a:ln xmlns:a="http://schemas.openxmlformats.org/drawingml/2006/main">
          <a:prstDash val="solid"/>
        </a:ln>
      </spPr>
    </pic>
    <clientData/>
  </twoCellAnchor>
</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7.xml.rels><Relationships xmlns="http://schemas.openxmlformats.org/package/2006/relationships"><Relationship Type="http://schemas.openxmlformats.org/officeDocument/2006/relationships/drawing" Target="/xl/drawings/drawing1.xml" Id="rId1"/><Relationship Type="http://schemas.openxmlformats.org/officeDocument/2006/relationships/comments" Target="/xl/comments/comment1.xml" Id="comments"/><Relationship Type="http://schemas.openxmlformats.org/officeDocument/2006/relationships/vmlDrawing" Target="/xl/drawings/commentsDrawing1.vml" Id="anysvml"/></Relationships>
</file>

<file path=xl/worksheets/_rels/sheet21.xml.rels><Relationships xmlns="http://schemas.openxmlformats.org/package/2006/relationships"><Relationship Type="http://schemas.openxmlformats.org/officeDocument/2006/relationships/drawing" Target="/xl/drawings/drawing2.xml" Id="rId1"/><Relationship Type="http://schemas.openxmlformats.org/officeDocument/2006/relationships/comments" Target="/xl/comments/comment2.xml" Id="comments"/><Relationship Type="http://schemas.openxmlformats.org/officeDocument/2006/relationships/vmlDrawing" Target="/xl/drawings/commentsDrawing2.vml" Id="anysvml"/></Relationships>
</file>

<file path=xl/worksheets/_rels/sheet24.xml.rels><Relationships xmlns="http://schemas.openxmlformats.org/package/2006/relationships"><Relationship Type="http://schemas.openxmlformats.org/officeDocument/2006/relationships/drawing" Target="/xl/drawings/drawing3.xml" Id="rId1"/></Relationships>
</file>

<file path=xl/worksheets/_rels/sheet27.xml.rels><Relationships xmlns="http://schemas.openxmlformats.org/package/2006/relationships"><Relationship Type="http://schemas.openxmlformats.org/officeDocument/2006/relationships/drawing" Target="/xl/drawings/drawing4.xml" Id="rId1"/></Relationships>
</file>

<file path=xl/worksheets/sheet1.xml><?xml version="1.0" encoding="utf-8"?>
<worksheet xmlns="http://schemas.openxmlformats.org/spreadsheetml/2006/main">
  <sheetPr>
    <tabColor rgb="009BBB59"/>
    <outlinePr summaryBelow="1" summaryRight="1"/>
    <pageSetUpPr/>
  </sheetPr>
  <dimension ref="A1:G18"/>
  <sheetViews>
    <sheetView workbookViewId="0">
      <selection activeCell="A1" sqref="A1"/>
    </sheetView>
  </sheetViews>
  <sheetFormatPr baseColWidth="8" defaultRowHeight="15"/>
  <cols>
    <col width="38" customWidth="1" min="1" max="1"/>
    <col width="24" customWidth="1" min="2" max="2"/>
    <col width="7222" customWidth="1" min="3" max="3"/>
    <col width="23" customWidth="1" min="4" max="4"/>
    <col width="26" customWidth="1" min="5" max="5"/>
    <col width="55" customWidth="1" min="6" max="6"/>
    <col width="68" customWidth="1" min="7" max="7"/>
  </cols>
  <sheetData>
    <row r="1" ht="15" customHeight="1">
      <c r="A1" s="153" t="inlineStr">
        <is>
          <t>Nom du groupe d'étiquette</t>
        </is>
      </c>
      <c r="B1" s="153" t="inlineStr">
        <is>
          <t>Type d'étiquette</t>
        </is>
      </c>
      <c r="C1" s="153" t="inlineStr">
        <is>
          <t>Etiquettes</t>
        </is>
      </c>
      <c r="D1" s="153" t="inlineStr">
        <is>
          <t>Palette visible</t>
        </is>
      </c>
      <c r="E1" s="153" t="inlineStr">
        <is>
          <t>Palette de couleur</t>
        </is>
      </c>
      <c r="F1" s="153" t="inlineStr">
        <is>
          <t>Couleur</t>
        </is>
      </c>
      <c r="G1" s="153" t="inlineStr">
        <is>
          <t>Utilité</t>
        </is>
      </c>
    </row>
    <row r="2" ht="15" customHeight="1">
      <c r="A2" s="154" t="inlineStr">
        <is>
          <t>Niveau de détail</t>
        </is>
      </c>
      <c r="B2" s="154" t="inlineStr">
        <is>
          <t>levelTags</t>
        </is>
      </c>
      <c r="C2" s="154" t="inlineStr">
        <is>
          <t>1:2:3:4:5:6</t>
        </is>
      </c>
      <c r="D2" s="154" t="n">
        <v>0</v>
      </c>
      <c r="E2" s="154" t="inlineStr"/>
      <c r="F2" s="154" t="inlineStr"/>
      <c r="G2" s="154" t="inlineStr"/>
    </row>
    <row r="3" ht="15" customHeight="1">
      <c r="A3" s="154" t="inlineStr">
        <is>
          <t>Prodcom/Espèce</t>
        </is>
      </c>
      <c r="B3" s="154" t="inlineStr">
        <is>
          <t>levelTags</t>
        </is>
      </c>
      <c r="C3" s="154" t="inlineStr">
        <is>
          <t>1:2:3/1:2</t>
        </is>
      </c>
      <c r="D3" s="154" t="n">
        <v>0</v>
      </c>
      <c r="E3" s="154" t="inlineStr"/>
      <c r="F3" s="154" t="inlineStr"/>
      <c r="G3" s="154" t="inlineStr"/>
    </row>
    <row r="4" ht="15" customHeight="1">
      <c r="A4" s="154" t="inlineStr">
        <is>
          <t>Type de noeud</t>
        </is>
      </c>
      <c r="B4" s="154" t="inlineStr">
        <is>
          <t>nodeTags</t>
        </is>
      </c>
      <c r="C4" s="154" t="inlineStr">
        <is>
          <t>produit:secteur:echange</t>
        </is>
      </c>
      <c r="D4" s="154" t="inlineStr"/>
      <c r="E4" s="154" t="inlineStr"/>
      <c r="F4" s="154" t="inlineStr"/>
      <c r="G4" s="154" t="inlineStr"/>
    </row>
    <row r="5" ht="15" customHeight="1">
      <c r="A5" s="154" t="inlineStr">
        <is>
          <t>Type de matière</t>
        </is>
      </c>
      <c r="B5" s="154" t="inlineStr">
        <is>
          <t>nodeTags</t>
        </is>
      </c>
      <c r="C5" s="154" t="inlineStr">
        <is>
          <t>Matière première:Produit:Coproduit:Ingrédient:Emission</t>
        </is>
      </c>
      <c r="D5" s="154" t="n">
        <v>0</v>
      </c>
      <c r="E5" s="154" t="inlineStr"/>
      <c r="F5" s="154" t="inlineStr">
        <is>
          <t>#92d050:#00b0f0:#ffc000:#c00000:#bfbfbf</t>
        </is>
      </c>
      <c r="G5" s="154" t="inlineStr">
        <is>
          <t>Permet de filtrer par type de matière.</t>
        </is>
      </c>
    </row>
    <row r="6" ht="15" customHeight="1">
      <c r="A6" s="154" t="inlineStr">
        <is>
          <t>Type de matière - viande</t>
        </is>
      </c>
      <c r="B6" s="154" t="inlineStr">
        <is>
          <t>nodeTags</t>
        </is>
      </c>
      <c r="C6" s="154" t="inlineStr">
        <is>
          <t>Bovins finis:Viandes:Autres produits:Coproduits bruts:Coproduits transformés:Eau</t>
        </is>
      </c>
      <c r="D6" s="154" t="n">
        <v>0</v>
      </c>
      <c r="E6" s="154" t="inlineStr"/>
      <c r="F6" s="154" t="inlineStr">
        <is>
          <t>#b5e6a2:#e49edd:#f7c7ac:#d9b28b:#cb9763:#d0d0d0</t>
        </is>
      </c>
      <c r="G6" s="154" t="inlineStr">
        <is>
          <t>Permet de filtrer par type de matière.</t>
        </is>
      </c>
    </row>
    <row r="7" ht="15" customHeight="1">
      <c r="A7" s="154" t="inlineStr">
        <is>
          <t>Filière</t>
        </is>
      </c>
      <c r="B7" s="154" t="inlineStr">
        <is>
          <t>dataTags</t>
        </is>
      </c>
      <c r="C7" s="154" t="inlineStr">
        <is>
          <t>Viande bovine</t>
        </is>
      </c>
      <c r="D7" s="154" t="n">
        <v>0</v>
      </c>
      <c r="E7" s="154" t="inlineStr"/>
      <c r="F7" s="154" t="inlineStr"/>
      <c r="G7" s="154" t="inlineStr"/>
    </row>
    <row r="8" ht="15" customHeight="1">
      <c r="A8" s="154" t="inlineStr">
        <is>
          <t>Territoire</t>
        </is>
      </c>
      <c r="B8" s="154" t="inlineStr">
        <is>
          <t>dataTags</t>
        </is>
      </c>
      <c r="C8" s="154" t="inlineStr">
        <is>
          <t>France</t>
        </is>
      </c>
      <c r="D8" s="154" t="n">
        <v>0</v>
      </c>
      <c r="E8" s="154" t="inlineStr"/>
      <c r="F8" s="154" t="inlineStr"/>
      <c r="G8" s="154" t="inlineStr"/>
    </row>
    <row r="9" ht="15" customHeight="1">
      <c r="A9" s="154" t="inlineStr">
        <is>
          <t>Année</t>
        </is>
      </c>
      <c r="B9" s="154" t="inlineStr">
        <is>
          <t>dataTags</t>
        </is>
      </c>
      <c r="C9" s="154" t="inlineStr">
        <is>
          <t>2015:2019:2023</t>
        </is>
      </c>
      <c r="D9" s="154" t="n">
        <v>0</v>
      </c>
      <c r="E9" s="154" t="inlineStr"/>
      <c r="F9" s="154" t="inlineStr"/>
      <c r="G9" s="154" t="inlineStr">
        <is>
          <t>Permet d'afficher le diagramme pour la période sélectionnée.</t>
        </is>
      </c>
    </row>
    <row r="10" ht="15" customHeight="1">
      <c r="A10" s="154" t="inlineStr">
        <is>
          <t>Unité</t>
        </is>
      </c>
      <c r="B10" s="154" t="inlineStr">
        <is>
          <t>dataTags</t>
        </is>
      </c>
      <c r="C10" s="154" t="inlineStr">
        <is>
          <t>kt</t>
        </is>
      </c>
      <c r="D10" s="154" t="n">
        <v>0</v>
      </c>
      <c r="E10" s="154" t="inlineStr"/>
      <c r="F10" s="154" t="inlineStr"/>
      <c r="G10" s="154" t="inlineStr"/>
    </row>
    <row r="11" ht="15" customHeight="1">
      <c r="A11" s="154" t="inlineStr">
        <is>
          <t>Information collectée</t>
        </is>
      </c>
      <c r="B11" s="154" t="inlineStr">
        <is>
          <t>fluxTags</t>
        </is>
      </c>
      <c r="C11" s="154" t="inlineStr">
        <is>
          <t>Abattages de veaux = 309  (Agreste - Statistique Agricole Annuelle - SSP):Abattages de gros bovins = 2310  (Agreste - Statistique Agricole Annuelle - SSP):Abattages de veaux = 312  (Agreste - Statistique Agricole Annuelle - SSP):Abattages de gros bovins = 2260  (Agreste - Statistique Agricole Annuelle - SSP):Abattages de veaux = 257  (Agreste - Statistique Agricole Annuelle - SSP):Abattages de gros bovins = 2085  (Agreste - Statistique Agricole Annuelle - SSP):Importation de veaux:Importation de gros bovins:Exportation de veaux:Exportation de gros bovins:Importation de veaux = 8  (Agreste - Statistique Agricole Annuelle - SSP):Importation de gros bovins = 1  (Agreste - Statistique Agricole Annuelle - SSP):Exportation de veaux = 2  (Agreste - Statistique Agricole Annuelle - SSP):Exportation de gros bovins = 11  (Agreste - Statistique Agricole Annuelle - SSP):Production de carcasses fraîches:Production de morceaux frais:Production de morceaux congelés:Production de morceaux frais = 395  (Prodcom - Eurostat):Production de morceaux congelés = 227  (Prodcom - Eurostat):Importation de carcasses fraîches:Importation de morceaux frais:Importation de morceaux congelés:Importation d'abats:Importation de coproduits C3 et alimentaire:Exportation de carcasses fraîches:Exportation de morceaux frais:Exportation de morceaux congelés:Exportation d'abats:Exportation de coproduits C3 et alimentaire:Importation de carcasses fraîches = 37  (Douanes - Eurostat):Importation de morceaux frais = 157  (Douanes - Eurostat):Importation de morceaux congelés = 78  (Douanes - Eurostat):Importation d'abats = 29  (Douanes - Eurostat):Importation de coproduits C3 et alimentaire = 13  (Douanes - Eurostat):Exportation de carcasses fraîches = 43  (Douanes - Eurostat):Exportation de morceaux frais = 119  (Douanes - Eurostat):Exportation de morceaux congelés = 22  (Douanes - Eurostat):Exportation d'abats = 39  (Douanes - Eurostat):Exportation de coproduits C3 et alimentaire = 138  (Douanes - Eurostat):Rendement en viande de l'abattage-découpe de veaux = 40,61 % (Blézat):Rendement en abats de l'abattage-découpe de veaux = 9,51 % (Blézat):Rendement en coproduits C1 de l'abattage-découpe de veaux = 5,63 % (Blézat):Rendement en coproduits C2 de l'abattage-découpe de veaux = 0 % (Blézat):Rendement en coproduits C3 et alimentaire de l'abattage-découpe de veaux = 36,59 % (Blézat):Rendement en cuirs de l'abattage-découpe de veaux = 6,49 % (Blézat):Pertes en eau de l'abattage-découpe de veaux = 1,17 % (Blézat):Rendement en viande de l'abattage-découpe de gros bovins = 38,36 % (Blézat):Rendement en abats de l'abattage-découpe de gros bovins = 7,18 % (Blézat):Rendement en coproduits C1 de l'abattage-découpe de gros bovins = 5,1 % (Blézat):Rendement en coproduits C2 de l'abattage-découpe de gros bovins = 10,03 % (Blézat):Rendement en coproduits C3 et alimentaire de l'abattage-découpe de gros bovins = 32,49 % (Blézat):Rendement en cuirs de l'abattage-découpe de gros bovins = 5,58 % (Blézat):Pertes en eau de l'abattage-découpe de gros bovins = 1,25 % (Blézat):Valorisation des farines animales en énergie:Valorisation des farines animales en fertilisation:Valorisation des graisses animales en énergie:Valorisation des PAT par les autres IAA:Valorisation des PAT en alimentation animale rente:Valorisation des PAT en petfood:Valorisation des PAT en aquaculture:Valorisation des PAT en énergie:Valorisation des PAT en fertilisation:Valorisation des PAT par les autres industries:Valorisation des PAT pour d'autres usages:Valorisation des CGA par les autres IAA:Valorisation des CGA en alimentation animale rente:Valorisation des CGA en petfood:Valorisation des CGA en aquaculture:Valorisation des CGA en énergie:Valorisation des CGA par les autres industries:Valorisation des CGA pour d'autres usages:Valorisation des farines animales en énergie = 62  (SIFCO):Valorisation des farines animales en fertilisation = 19  (SIFCO):Valorisation des graisses animales en énergie = 31  (SIFCO):Valorisation des PAT par les autres IAA = 5  (SIFCO):Valorisation des PAT en alimentation animale rente = 3  (SIFCO):Valorisation des PAT en petfood = 67  (SIFCO):Valorisation des PAT en aquaculture = 4  (SIFCO):Valorisation des PAT en énergie = 0  (SIFCO):Valorisation des PAT en fertilisation = 2  (SIFCO):Valorisation des PAT par les autres industries = 0  (SIFCO):Valorisation des PAT pour d'autres usages = 4  (SIFCO):Valorisation des CGA par les autres IAA = 1  (SIFCO):Valorisation des CGA en alimentation animale rente = 3  (SIFCO):Valorisation des CGA en petfood = 5  (SIFCO):Valorisation des CGA en aquaculture = 0  (SIFCO):Valorisation des CGA en énergie = 15  (SIFCO):Valorisation des CGA par les autres industries = 7  (SIFCO):Valorisation des CGA pour d'autres usages = 0  (SIFCO):Part de PAT exportées = 47,29 % (SIFCO):Part de CGA exportées = 70,41 % (SIFCO):Part de PAT exportées = 58 % (SIFCO):Part de CGA exportées = 78 % (SIFCO):Part de PAT exportées = 66 % (SIFCO):Part de viande de gros bovins exportée = 14 % (Où va le bœuf ? - Idele):Part de viande de gros bovins consommée en GMS = 26 % (Où va le bœuf ? - Idele):Part de viande de gros bovins consommée en boucherie = 12 % (Où va le bœuf ? - Idele):Part de viande de gros bovins consommée en RHD = 7 % (Où va le bœuf ? - Idele):Part de viande de gros bovins transformée = 41 % (Où va le bœuf ? - Idele):Part de viande de gros bovins importée = 26,35 % (Où va le bœuf ? - Idele):Part de viande de gros bovins exportée = 15 % (Où va le bœuf ? - Idele):Part de viande de gros bovins consommée en GMS = 39 % (Où va le bœuf ? - Idele):Part de viande de gros bovins consommée en boucherie = 9 % (Où va le bœuf ? - Idele):Part de viande de gros bovins consommée en RHD = 23 % (Où va le bœuf ? - Idele):Part de viande de gros bovins pour la fabrication de plats préparés = 10 % (Où va le bœuf ? - Idele):Part de viande de gros bovins vendue directement ou autoconsommée = 4 % (Où va le bœuf ? - Idele):Part de viande de gros bovins importée = 23,89 % (Où va le bœuf ? - Idele):Part de viande de gros bovins consommée en GMS = 44 % (Où va le bœuf ? - Idele):Part de viande de gros bovins consommée en boucherie = 12,2 % (Où va le bœuf ? - Idele):Part de viande de gros bovins consommée en RHD = 27,1 % (Où va le bœuf ? - Idele):Part de viande de gros bovins pour la fabrication de plats préparés = 12,2 % (Où va le bœuf ? - Idele):Part de viande de gros bovins vendue directement ou autoconsommée = 4,5 % (Où va le bœuf ? - Idele):Part de viande de gros bovins exportée = 16 % (Où va le bœuf ? - Idele):Part de viande de gros bovins importée = 25,48 % (Où va le bœuf ? - Idele):Part de viande de veaux consommée en GMS = 35 % (Où va le veau ? - Idele):Part de viande de veaux consommée en boucherie = 35 % (Où va le veau ? - Idele):Part de viande de veaux consommée en RHD = 25 % (Où va le veau ? - Idele):Part de viande de veaux vendue directement ou autoconsommée = 5 % (Où va le veau ? - Idele):Part d'abats consommée en Petfood = 70,31 % (Blézat):Part d'abats consommée en GMS = 14,58 % (Blézat):Part d'abats consommée par les autres IAA = 7,81 % (Blézat):Part d'abats consommée en boucherie = 3,65 % (Blézat):Part d'abats consommée en RHD = 3,65 % (Blézat)</t>
        </is>
      </c>
      <c r="D11" s="154" t="n">
        <v>0</v>
      </c>
      <c r="E11" s="154" t="inlineStr"/>
      <c r="F11" s="154" t="inlineStr"/>
      <c r="G11" s="154" t="inlineStr"/>
    </row>
    <row r="12" ht="15" customHeight="1">
      <c r="A12" s="154" t="inlineStr">
        <is>
          <t>Source</t>
        </is>
      </c>
      <c r="B12" s="154" t="inlineStr">
        <is>
          <t>fluxTags</t>
        </is>
      </c>
      <c r="C12" s="154" t="inlineStr">
        <is>
          <t>Agreste - Statistique Agricole Annuelle - SSP:Prodcom - Eurostat:Douanes - Eurostat:Blézat:SIFCO:Où va le bœuf ? - Idele:Où va le veau ? - Idele</t>
        </is>
      </c>
      <c r="D12" s="154" t="n">
        <v>0</v>
      </c>
      <c r="E12" s="154" t="inlineStr"/>
      <c r="F12" s="154" t="inlineStr"/>
      <c r="G12" s="154" t="inlineStr"/>
    </row>
    <row r="13" ht="15" customHeight="1">
      <c r="A13" s="154" t="inlineStr">
        <is>
          <t>Hypothèse</t>
        </is>
      </c>
      <c r="B13" s="154" t="inlineStr">
        <is>
          <t>fluxTags</t>
        </is>
      </c>
      <c r="C13" s="154" t="inlineStr">
        <is>
          <t>La production de carcasses est calulée comme étant le reste, tenant compte ainsi du retrait des coproduits C3 (os + graisses) ultérieur (transformation industrielle, artisanale, GMS et fermière) et de l'ajout des carcasses vendues directement ou autoconsommées:Les échanges de carcasses congelées sont négligés:Statistique comprenant également les ovins et caprins = extrapolation à partir de la production de C3 de chaque espèce:Statistique comprenant également les autres espèces ainsi que les exportations = extrapolation à partir de la production de C3 de chaque espèce et des exportations tous débouchés confondus:Extrapolation à partir des exportations tous débouchés confondus:Utilisation de la répartition de 2014, en tec:Utilisation de la répartition en tec:Utilisation de la répartition en tec, comprenant également la viande transformée:Utilisation de la répartition en tec, ne comprenant pas la viande transformée:Utilisation de la répartition de 2022, en tec, comprenant également la viande transformée:Utilisation de la répartition de 2022, en tec, ne comprenant pas la viande transformée:Utilisation de la répartition de 2022, en tec:Utilisation de la répartition de 2011</t>
        </is>
      </c>
      <c r="D13" s="154" t="n">
        <v>0</v>
      </c>
      <c r="E13" s="154" t="inlineStr"/>
      <c r="F13" s="154" t="inlineStr"/>
      <c r="G13" s="154" t="inlineStr"/>
    </row>
    <row r="14" ht="15" customHeight="1">
      <c r="A14" s="154" t="inlineStr">
        <is>
          <t>Type de donnée collectée</t>
        </is>
      </c>
      <c r="B14" s="154" t="inlineStr">
        <is>
          <t>fluxTags</t>
        </is>
      </c>
      <c r="C14" s="154" t="inlineStr">
        <is>
          <t>Volume:Rendement:Répartition</t>
        </is>
      </c>
      <c r="D14" s="154" t="n">
        <v>0</v>
      </c>
      <c r="E14" s="154" t="inlineStr"/>
      <c r="F14" s="154" t="inlineStr"/>
      <c r="G14" s="154" t="inlineStr"/>
    </row>
    <row r="15" ht="15" customHeight="1">
      <c r="A15" s="154" t="inlineStr">
        <is>
          <t>Traduction</t>
        </is>
      </c>
      <c r="B15" s="154" t="inlineStr">
        <is>
          <t>fluxTags</t>
        </is>
      </c>
      <c r="C15" s="154" t="inlineStr">
        <is>
          <t>Abattages de veaux:Abattages de gros bovins:Importation de veaux:Importation de gros bovins:Exportation de veaux:Exportation de gros bovins:Production de carcasses fraîches:Production de morceaux frais:Production de morceaux congelés:Importation de carcasses fraîches:Importation de morceaux frais:Importation de morceaux congelés:Importation d'abats:Importation de coproduits C3 et alimentaire:Exportation de carcasses fraîches:Exportation de morceaux frais:Exportation de morceaux congelés:Exportation d'abats:Exportation de coproduits C3 et alimentaire:Rendement en viande de l'abattage-découpe de veaux:Rendement en abats de l'abattage-découpe de veaux:Rendement en coproduits C1 de l'abattage-découpe de veaux:Rendement en coproduits C2 de l'abattage-découpe de veaux:Rendement en coproduits C3 et alimentaire de l'abattage-découpe de veaux:Rendement en cuirs de l'abattage-découpe de veaux:Pertes en eau de l'abattage-découpe de veaux:Rendement en viande de l'abattage-découpe de gros bovins:Rendement en abats de l'abattage-découpe de gros bovins:Rendement en coproduits C1 de l'abattage-découpe de gros bovins:Rendement en coproduits C2 de l'abattage-découpe de gros bovins:Rendement en coproduits C3 et alimentaire de l'abattage-découpe de gros bovins:Rendement en cuirs de l'abattage-découpe de gros bovins:Pertes en eau de l'abattage-découpe de gros bovins:Valorisation des farines animales en énergie:Valorisation des farines animales en fertilisation:Valorisation des graisses animales en énergie:Valorisation des PAT par les autres IAA:Valorisation des PAT en alimentation animale rente:Valorisation des PAT en petfood:Valorisation des PAT en aquaculture:Valorisation des PAT en énergie:Valorisation des PAT en fertilisation:Valorisation des PAT par les autres industries:Valorisation des PAT pour d'autres usages:Valorisation des CGA par les autres IAA:Valorisation des CGA en alimentation animale rente:Valorisation des CGA en petfood:Valorisation des CGA en aquaculture:Valorisation des CGA en énergie:Valorisation des CGA par les autres industries:Valorisation des CGA pour d'autres usages:Part de PAT exportées:Part de CGA exportées:Part de viande de gros bovins exportée:Part de viande de gros bovins consommée en GMS:Part de viande de gros bovins consommée en boucherie:Part de viande de gros bovins consommée en RHD:Part de viande de gros bovins transformée:Part de viande de gros bovins importée:Part de viande de gros bovins pour la fabrication de plats préparés:Part de viande de gros bovins vendue directement ou autoconsommée:Part de viande de veaux consommée en GMS:Part de viande de veaux consommée en boucherie:Part de viande de veaux consommée en RHD:Part de viande de veaux vendue directement ou autoconsommée:Part d'abats consommée en Petfood:Part d'abats consommée en GMS:Part d'abats consommée par les autres IAA:Part d'abats consommée en boucherie:Part d'abats consommée en RHD</t>
        </is>
      </c>
      <c r="D15" s="154" t="n">
        <v>0</v>
      </c>
      <c r="E15" s="154" t="inlineStr"/>
      <c r="F15" s="154" t="inlineStr"/>
      <c r="G15" s="154" t="inlineStr"/>
    </row>
    <row r="16" ht="15" customHeight="1">
      <c r="A16" s="154" t="inlineStr">
        <is>
          <t>Onglet source fichier Excel</t>
        </is>
      </c>
      <c r="B16" s="154" t="inlineStr">
        <is>
          <t>fluxTags</t>
        </is>
      </c>
      <c r="C16" s="154" t="inlineStr">
        <is>
          <t>Etiquettes:Produits:Secteurs:Echanges territoires:Structure des flux:Données:Abattages - AGRESTE:Echanges - AGRESTE:Production - PRODCOM:Echanges - Eurostat:Allocation bovins:Contraintes:Anatomie - Blézat:Coproduits - SIFCO:Consommation - IDELE:Débouchés abats - Blézat:calcul perte de volume carcasse</t>
        </is>
      </c>
      <c r="D16" s="154" t="n">
        <v>0</v>
      </c>
      <c r="E16" s="154" t="inlineStr"/>
      <c r="F16" s="154" t="inlineStr"/>
      <c r="G16" s="154" t="inlineStr"/>
    </row>
    <row r="17" ht="15" customHeight="1">
      <c r="A17" s="154" t="inlineStr">
        <is>
          <t>Incohérence données collectées</t>
        </is>
      </c>
      <c r="B17" s="154" t="inlineStr">
        <is>
          <t>fluxTags</t>
        </is>
      </c>
      <c r="C17" s="154" t="inlineStr">
        <is>
          <t>Ecart statistique</t>
        </is>
      </c>
      <c r="D17" s="154" t="n">
        <v>0</v>
      </c>
      <c r="E17" s="154" t="inlineStr"/>
      <c r="F17" s="154" t="inlineStr">
        <is>
          <t>#FF0000</t>
        </is>
      </c>
      <c r="G17" s="154" t="inlineStr"/>
    </row>
    <row r="18" ht="15" customHeight="1">
      <c r="A18" s="154" t="inlineStr">
        <is>
          <t>Fiabilité des données</t>
        </is>
      </c>
      <c r="B18" s="154" t="inlineStr">
        <is>
          <t>fluxTags</t>
        </is>
      </c>
      <c r="C18" s="154" t="inlineStr">
        <is>
          <t>Très élevée:Elevée:Moyenne:Faible:Très faible</t>
        </is>
      </c>
      <c r="D18" s="154" t="n">
        <v>0</v>
      </c>
      <c r="E18" s="154" t="inlineStr"/>
      <c r="F18" s="154" t="inlineStr">
        <is>
          <t>#52ab2f:#8ed973:#ffd757:#f1a983:#ff4b4b</t>
        </is>
      </c>
      <c r="G18" s="154" t="inlineStr">
        <is>
          <t>Permet de filtrer les flux par niveau de fiabilité.</t>
        </is>
      </c>
    </row>
  </sheetData>
  <pageMargins left="0.75" right="0.75" top="1" bottom="1" header="0.5" footer="0.5"/>
</worksheet>
</file>

<file path=xl/worksheets/sheet10.xml><?xml version="1.0" encoding="utf-8"?>
<worksheet xmlns="http://schemas.openxmlformats.org/spreadsheetml/2006/main">
  <sheetPr>
    <tabColor rgb="FF92D050"/>
    <outlinePr summaryBelow="1" summaryRight="1"/>
    <pageSetUpPr/>
  </sheetPr>
  <dimension ref="A1:Q15"/>
  <sheetViews>
    <sheetView workbookViewId="0">
      <pane xSplit="2" ySplit="1" topLeftCell="J2" activePane="bottomRight" state="frozen"/>
      <selection pane="topRight" activeCell="C1" sqref="C1"/>
      <selection pane="bottomLeft" activeCell="A2" sqref="A2"/>
      <selection pane="bottomRight" activeCell="P4" sqref="P4"/>
    </sheetView>
  </sheetViews>
  <sheetFormatPr baseColWidth="10" defaultColWidth="9.109375" defaultRowHeight="14.4"/>
  <cols>
    <col width="43.33203125" bestFit="1" customWidth="1" min="1" max="1"/>
    <col width="37.109375" bestFit="1" customWidth="1" min="2" max="2"/>
    <col width="11" bestFit="1" customWidth="1" min="3" max="3"/>
    <col width="12.88671875" bestFit="1" customWidth="1" style="10" min="4" max="4"/>
    <col width="9" customWidth="1" style="28" min="5" max="6"/>
    <col width="9" bestFit="1" customWidth="1" style="28" min="7" max="7"/>
    <col width="9" customWidth="1" style="28" min="8" max="14"/>
    <col width="14.44140625" customWidth="1" style="28" min="15" max="15"/>
    <col width="12.33203125" customWidth="1" min="16" max="16"/>
    <col width="17.44140625" customWidth="1" min="17" max="17"/>
  </cols>
  <sheetData>
    <row r="1" ht="63.6" customHeight="1" thickBot="1">
      <c r="A1" s="23" t="inlineStr">
        <is>
          <t>Origine</t>
        </is>
      </c>
      <c r="B1" s="24" t="inlineStr">
        <is>
          <t>Destination</t>
        </is>
      </c>
      <c r="C1" s="24" t="inlineStr">
        <is>
          <t>Valeur</t>
        </is>
      </c>
      <c r="D1" s="24" t="inlineStr">
        <is>
          <t>Incertitude</t>
        </is>
      </c>
      <c r="E1" s="25">
        <f>Etiquettes!$A$9</f>
        <v/>
      </c>
      <c r="F1" s="25">
        <f>Etiquettes!$A$6</f>
        <v/>
      </c>
      <c r="G1" s="25">
        <f>Etiquettes!$A$8</f>
        <v/>
      </c>
      <c r="H1" s="25">
        <f>Etiquettes!$A$7</f>
        <v/>
      </c>
      <c r="I1" s="25">
        <f>Etiquettes!$A$14</f>
        <v/>
      </c>
      <c r="J1" s="25">
        <f>Etiquettes!$A$12</f>
        <v/>
      </c>
      <c r="K1" s="25">
        <f>Etiquettes!$A$11</f>
        <v/>
      </c>
      <c r="L1" s="25">
        <f>Etiquettes!$A$15</f>
        <v/>
      </c>
      <c r="M1" s="25">
        <f>Etiquettes!$A$13</f>
        <v/>
      </c>
      <c r="N1" s="25">
        <f>Etiquettes!$A$10</f>
        <v/>
      </c>
      <c r="O1" s="25">
        <f>Etiquettes!$A$17</f>
        <v/>
      </c>
      <c r="P1" s="24" t="inlineStr">
        <is>
          <t>Remarque</t>
        </is>
      </c>
      <c r="Q1" s="26" t="inlineStr">
        <is>
          <t>Zone filière</t>
        </is>
      </c>
    </row>
    <row r="2">
      <c r="A2">
        <f>Secteurs!$B$4</f>
        <v/>
      </c>
      <c r="B2">
        <f>Produits!$B$8</f>
        <v/>
      </c>
      <c r="C2" s="68" t="n"/>
      <c r="D2" s="73" t="n"/>
      <c r="E2" s="27">
        <f>Etiquettes!$C$9</f>
        <v/>
      </c>
      <c r="F2" s="120">
        <f>Etiquettes!$C$6</f>
        <v/>
      </c>
      <c r="G2" s="27">
        <f>Etiquettes!$H$8</f>
        <v/>
      </c>
      <c r="H2" s="27">
        <f>Etiquettes!$C$7</f>
        <v/>
      </c>
      <c r="I2" s="120" t="inlineStr">
        <is>
          <t>Production de carcasses fraîches</t>
        </is>
      </c>
      <c r="J2" s="120" t="inlineStr">
        <is>
          <t>La production de carcasses est calulée comme étant le reste, tenant compte ainsi du retrait des coproduits C3 (os + graisses) ultérieur (transformation industrielle, artisanale, GMS et fermière) et de l'ajout des carcasses vendues directement ou autoconsommées</t>
        </is>
      </c>
      <c r="K2" t="inlineStr">
        <is>
          <t>Prodcom - Eurostat</t>
        </is>
      </c>
      <c r="L2" s="120" t="inlineStr">
        <is>
          <t>Production - PRODCOM</t>
        </is>
      </c>
      <c r="M2" s="27">
        <f>Etiquettes!$H$13</f>
        <v/>
      </c>
      <c r="N2" s="121">
        <f>_xlfn.CONCAT(I2,IF(OR(ISBLANK(C2),ISERROR(C2)),"",_xlfn.CONCAT(" = ",MROUND(C2,1)," ",D2," (",K2,")")))</f>
        <v/>
      </c>
      <c r="O2" s="27" t="inlineStr">
        <is>
          <t>Elevée</t>
        </is>
      </c>
      <c r="Q2" s="143" t="inlineStr">
        <is>
          <t>Production 10.11</t>
        </is>
      </c>
    </row>
    <row r="3">
      <c r="A3">
        <f>Secteurs!$B$4</f>
        <v/>
      </c>
      <c r="B3">
        <f>Produits!$B$10</f>
        <v/>
      </c>
      <c r="C3" s="68">
        <f>'Production - PRODCOM'!C12/10^6</f>
        <v/>
      </c>
      <c r="E3" s="27">
        <f>Etiquettes!$C$9</f>
        <v/>
      </c>
      <c r="F3" s="120">
        <f>Etiquettes!$C$6</f>
        <v/>
      </c>
      <c r="G3" s="27">
        <f>Etiquettes!$H$8</f>
        <v/>
      </c>
      <c r="H3" s="27">
        <f>Etiquettes!$C$7</f>
        <v/>
      </c>
      <c r="I3" s="120" t="inlineStr">
        <is>
          <t>Production de morceaux frais</t>
        </is>
      </c>
      <c r="J3" s="27" t="n"/>
      <c r="K3" t="inlineStr">
        <is>
          <t>Prodcom - Eurostat</t>
        </is>
      </c>
      <c r="L3" s="120" t="inlineStr">
        <is>
          <t>Production - PRODCOM</t>
        </is>
      </c>
      <c r="M3" s="27">
        <f>Etiquettes!$H$13</f>
        <v/>
      </c>
      <c r="N3" s="121">
        <f>_xlfn.CONCAT(I3,IF(OR(ISBLANK(#REF!),ISERROR(#REF!)),"",_xlfn.CONCAT(" = ",MROUND(#REF!,1)," ",D3," (",K3,")")))</f>
        <v/>
      </c>
      <c r="O3" s="27" t="inlineStr">
        <is>
          <t>Elevée</t>
        </is>
      </c>
    </row>
    <row r="4">
      <c r="A4">
        <f>Secteurs!$B$4</f>
        <v/>
      </c>
      <c r="B4">
        <f>Produits!$B$11</f>
        <v/>
      </c>
      <c r="C4" s="68">
        <f>'Production - PRODCOM'!C14/10^6</f>
        <v/>
      </c>
      <c r="E4" s="27">
        <f>Etiquettes!$C$9</f>
        <v/>
      </c>
      <c r="F4" s="120">
        <f>Etiquettes!$C$6</f>
        <v/>
      </c>
      <c r="G4" s="27">
        <f>Etiquettes!$H$8</f>
        <v/>
      </c>
      <c r="H4" s="27">
        <f>Etiquettes!$C$7</f>
        <v/>
      </c>
      <c r="I4" s="120" t="inlineStr">
        <is>
          <t>Production de morceaux congelés</t>
        </is>
      </c>
      <c r="J4" s="27" t="n"/>
      <c r="K4" t="inlineStr">
        <is>
          <t>Prodcom - Eurostat</t>
        </is>
      </c>
      <c r="L4" s="120" t="inlineStr">
        <is>
          <t>Production - PRODCOM</t>
        </is>
      </c>
      <c r="M4" s="27">
        <f>Etiquettes!$H$13</f>
        <v/>
      </c>
      <c r="N4" s="121">
        <f>_xlfn.CONCAT(I4,IF(OR(ISBLANK(#REF!),ISERROR(#REF!)),"",_xlfn.CONCAT(" = ",MROUND(#REF!,1)," ",D4," (",K4,")")))</f>
        <v/>
      </c>
      <c r="O4" s="27" t="inlineStr">
        <is>
          <t>Elevée</t>
        </is>
      </c>
      <c r="P4" t="inlineStr">
        <is>
          <t>Le libellé de Prodcom est erroné, il n'y a pas de production de carcasses congelées en France (ou elle est négligeable) : il s'agit donc plutôt de morceaux congelés</t>
        </is>
      </c>
    </row>
    <row r="5">
      <c r="A5">
        <f>Secteurs!$B$4</f>
        <v/>
      </c>
      <c r="B5">
        <f>Produits!$B$8</f>
        <v/>
      </c>
      <c r="C5" s="68" t="n"/>
      <c r="D5" s="73" t="n"/>
      <c r="E5" s="27">
        <f>Etiquettes!$C$9</f>
        <v/>
      </c>
      <c r="F5" s="120">
        <f>Etiquettes!$C$6</f>
        <v/>
      </c>
      <c r="G5" s="27">
        <f>Etiquettes!$I$8</f>
        <v/>
      </c>
      <c r="H5" s="27">
        <f>Etiquettes!$C$7</f>
        <v/>
      </c>
      <c r="I5" s="120" t="inlineStr">
        <is>
          <t>Production de carcasses fraîches</t>
        </is>
      </c>
      <c r="J5" s="120" t="inlineStr">
        <is>
          <t>La production de carcasses est calulée comme étant le reste, tenant compte ainsi du retrait des coproduits C3 (os + graisses) ultérieur (transformation industrielle, artisanale, GMS et fermière) et de l'ajout des carcasses vendues directement ou autoconsommées</t>
        </is>
      </c>
      <c r="K5" t="inlineStr">
        <is>
          <t>Prodcom - Eurostat</t>
        </is>
      </c>
      <c r="L5" s="120" t="inlineStr">
        <is>
          <t>Production - PRODCOM</t>
        </is>
      </c>
      <c r="M5" s="27">
        <f>Etiquettes!$H$13</f>
        <v/>
      </c>
      <c r="N5" s="121">
        <f>_xlfn.CONCAT(I5,IF(OR(ISBLANK(C5),ISERROR(C5)),"",_xlfn.CONCAT(" = ",MROUND(C5,1)," ",D5," (",K5,")")))</f>
        <v/>
      </c>
      <c r="O5" s="27" t="inlineStr">
        <is>
          <t>Elevée</t>
        </is>
      </c>
      <c r="Q5" s="143" t="inlineStr">
        <is>
          <t>Production 10.11</t>
        </is>
      </c>
    </row>
    <row r="6">
      <c r="A6">
        <f>Secteurs!$B$4</f>
        <v/>
      </c>
      <c r="B6">
        <f>Produits!$B$10</f>
        <v/>
      </c>
      <c r="C6" s="68">
        <f>'Production - PRODCOM'!D12/10^6</f>
        <v/>
      </c>
      <c r="E6" s="27">
        <f>Etiquettes!$C$9</f>
        <v/>
      </c>
      <c r="F6" s="120">
        <f>Etiquettes!$C$6</f>
        <v/>
      </c>
      <c r="G6" s="27">
        <f>Etiquettes!$I$8</f>
        <v/>
      </c>
      <c r="H6" s="27">
        <f>Etiquettes!$C$7</f>
        <v/>
      </c>
      <c r="I6" s="120" t="inlineStr">
        <is>
          <t>Production de morceaux frais</t>
        </is>
      </c>
      <c r="J6" s="27" t="n"/>
      <c r="K6" t="inlineStr">
        <is>
          <t>Prodcom - Eurostat</t>
        </is>
      </c>
      <c r="L6" s="120" t="inlineStr">
        <is>
          <t>Production - PRODCOM</t>
        </is>
      </c>
      <c r="M6" s="27">
        <f>Etiquettes!$H$13</f>
        <v/>
      </c>
      <c r="N6" s="121">
        <f>_xlfn.CONCAT(I6,IF(OR(ISBLANK(#REF!),ISERROR(#REF!)),"",_xlfn.CONCAT(" = ",MROUND(#REF!,1)," ",D6," (",K6,")")))</f>
        <v/>
      </c>
      <c r="O6" s="27" t="inlineStr">
        <is>
          <t>Elevée</t>
        </is>
      </c>
    </row>
    <row r="7">
      <c r="A7">
        <f>Secteurs!$B$4</f>
        <v/>
      </c>
      <c r="B7">
        <f>Produits!$B$11</f>
        <v/>
      </c>
      <c r="C7" s="68">
        <f>'Production - PRODCOM'!D14/10^6</f>
        <v/>
      </c>
      <c r="E7" s="27">
        <f>Etiquettes!$C$9</f>
        <v/>
      </c>
      <c r="F7" s="120">
        <f>Etiquettes!$C$6</f>
        <v/>
      </c>
      <c r="G7" s="27">
        <f>Etiquettes!$I$8</f>
        <v/>
      </c>
      <c r="H7" s="27">
        <f>Etiquettes!$C$7</f>
        <v/>
      </c>
      <c r="I7" s="120" t="inlineStr">
        <is>
          <t>Production de morceaux congelés</t>
        </is>
      </c>
      <c r="J7" s="27" t="n"/>
      <c r="K7" t="inlineStr">
        <is>
          <t>Prodcom - Eurostat</t>
        </is>
      </c>
      <c r="L7" s="120" t="inlineStr">
        <is>
          <t>Production - PRODCOM</t>
        </is>
      </c>
      <c r="M7" s="27">
        <f>Etiquettes!$H$13</f>
        <v/>
      </c>
      <c r="N7" s="121">
        <f>_xlfn.CONCAT(I7,IF(OR(ISBLANK(#REF!),ISERROR(#REF!)),"",_xlfn.CONCAT(" = ",MROUND(#REF!,1)," ",D7," (",K7,")")))</f>
        <v/>
      </c>
      <c r="O7" s="27" t="inlineStr">
        <is>
          <t>Elevée</t>
        </is>
      </c>
      <c r="P7" t="inlineStr">
        <is>
          <t>Le libellé de Prodcom est erroné, il n'y a pas de production de carcasses congelées en France (ou elle est négligeable) : il s'agit donc plutôt de morceaux congelés</t>
        </is>
      </c>
    </row>
    <row r="8">
      <c r="A8">
        <f>Secteurs!$B$4</f>
        <v/>
      </c>
      <c r="B8">
        <f>Produits!$B$8</f>
        <v/>
      </c>
      <c r="C8" s="68" t="n"/>
      <c r="D8" s="73" t="n"/>
      <c r="E8" s="27">
        <f>Etiquettes!$C$9</f>
        <v/>
      </c>
      <c r="F8" s="120">
        <f>Etiquettes!$C$6</f>
        <v/>
      </c>
      <c r="G8" s="27">
        <f>Etiquettes!$J$8</f>
        <v/>
      </c>
      <c r="H8" s="27">
        <f>Etiquettes!$C$7</f>
        <v/>
      </c>
      <c r="I8" s="120" t="inlineStr">
        <is>
          <t>Production de carcasses fraîches</t>
        </is>
      </c>
      <c r="J8" s="120" t="inlineStr">
        <is>
          <t>La production de carcasses est calulée comme étant le reste, tenant compte ainsi du retrait des coproduits C3 (os + graisses) ultérieur (transformation industrielle, artisanale, GMS et fermière) et de l'ajout des carcasses vendues directement ou autoconsommées</t>
        </is>
      </c>
      <c r="K8" t="inlineStr">
        <is>
          <t>Prodcom - Eurostat</t>
        </is>
      </c>
      <c r="L8" s="120" t="inlineStr">
        <is>
          <t>Production - PRODCOM</t>
        </is>
      </c>
      <c r="M8" s="27">
        <f>Etiquettes!$H$13</f>
        <v/>
      </c>
      <c r="N8" s="121">
        <f>_xlfn.CONCAT(I8,IF(OR(ISBLANK(C8),ISERROR(C8)),"",_xlfn.CONCAT(" = ",MROUND(C8,1)," ",D8," (",K8,")")))</f>
        <v/>
      </c>
      <c r="O8" s="27" t="inlineStr">
        <is>
          <t>Elevée</t>
        </is>
      </c>
      <c r="Q8" s="143" t="inlineStr">
        <is>
          <t>Production 10.11</t>
        </is>
      </c>
    </row>
    <row r="9">
      <c r="A9">
        <f>Secteurs!$B$4</f>
        <v/>
      </c>
      <c r="B9">
        <f>Produits!$B$10</f>
        <v/>
      </c>
      <c r="C9" s="68">
        <f>'Production - PRODCOM'!E12/10^6</f>
        <v/>
      </c>
      <c r="E9" s="27">
        <f>Etiquettes!$C$9</f>
        <v/>
      </c>
      <c r="F9" s="120">
        <f>Etiquettes!$C$6</f>
        <v/>
      </c>
      <c r="G9" s="27">
        <f>Etiquettes!$J$8</f>
        <v/>
      </c>
      <c r="H9" s="27">
        <f>Etiquettes!$C$7</f>
        <v/>
      </c>
      <c r="I9" s="120" t="inlineStr">
        <is>
          <t>Production de morceaux frais</t>
        </is>
      </c>
      <c r="J9" s="27" t="n"/>
      <c r="K9" t="inlineStr">
        <is>
          <t>Prodcom - Eurostat</t>
        </is>
      </c>
      <c r="L9" s="120" t="inlineStr">
        <is>
          <t>Production - PRODCOM</t>
        </is>
      </c>
      <c r="M9" s="27">
        <f>Etiquettes!$H$13</f>
        <v/>
      </c>
      <c r="N9" s="121">
        <f>_xlfn.CONCAT(I9,IF(OR(ISBLANK(C9),ISERROR(C9)),"",_xlfn.CONCAT(" = ",MROUND(C9,1)," ",D9," (",K9,")")))</f>
        <v/>
      </c>
      <c r="O9" s="27" t="inlineStr">
        <is>
          <t>Elevée</t>
        </is>
      </c>
    </row>
    <row r="10">
      <c r="A10">
        <f>Secteurs!$B$4</f>
        <v/>
      </c>
      <c r="B10">
        <f>Produits!$B$11</f>
        <v/>
      </c>
      <c r="C10" s="68">
        <f>'Production - PRODCOM'!E14/10^6</f>
        <v/>
      </c>
      <c r="E10" s="27">
        <f>Etiquettes!$C$9</f>
        <v/>
      </c>
      <c r="F10" s="120">
        <f>Etiquettes!$C$6</f>
        <v/>
      </c>
      <c r="G10" s="27">
        <f>Etiquettes!$J$8</f>
        <v/>
      </c>
      <c r="H10" s="27">
        <f>Etiquettes!$C$7</f>
        <v/>
      </c>
      <c r="I10" s="120" t="inlineStr">
        <is>
          <t>Production de morceaux congelés</t>
        </is>
      </c>
      <c r="J10" s="27" t="n"/>
      <c r="K10" t="inlineStr">
        <is>
          <t>Prodcom - Eurostat</t>
        </is>
      </c>
      <c r="L10" s="120" t="inlineStr">
        <is>
          <t>Production - PRODCOM</t>
        </is>
      </c>
      <c r="M10" s="27">
        <f>Etiquettes!$H$13</f>
        <v/>
      </c>
      <c r="N10" s="121">
        <f>_xlfn.CONCAT(I10,IF(OR(ISBLANK(C10),ISERROR(C10)),"",_xlfn.CONCAT(" = ",MROUND(C10,1)," ",D10," (",K10,")")))</f>
        <v/>
      </c>
      <c r="O10" s="27" t="inlineStr">
        <is>
          <t>Elevée</t>
        </is>
      </c>
      <c r="P10" t="inlineStr">
        <is>
          <t>Le libellé de Prodcom est erroné, il n'y a pas de production de carcasses congelées en France (ou elle est négligeable) : il s'agit donc plutôt de morceaux congelés</t>
        </is>
      </c>
    </row>
    <row r="13">
      <c r="C13" s="68" t="n"/>
    </row>
    <row r="14">
      <c r="C14" s="68" t="n"/>
    </row>
    <row r="15">
      <c r="C15" s="68" t="n"/>
    </row>
  </sheetData>
  <mergeCells count="3">
    <mergeCell ref="Q2:Q4"/>
    <mergeCell ref="Q8:Q10"/>
    <mergeCell ref="Q5:Q7"/>
  </mergeCells>
  <pageMargins left="0.75" right="0.75" top="1" bottom="1" header="0.5" footer="0.5"/>
</worksheet>
</file>

<file path=xl/worksheets/sheet11.xml><?xml version="1.0" encoding="utf-8"?>
<worksheet xmlns="http://schemas.openxmlformats.org/spreadsheetml/2006/main">
  <sheetPr>
    <tabColor rgb="FFFFC000"/>
    <outlinePr summaryBelow="1" summaryRight="1"/>
    <pageSetUpPr/>
  </sheetPr>
  <dimension ref="A1:L35"/>
  <sheetViews>
    <sheetView workbookViewId="0">
      <selection activeCell="Z40" sqref="Z40"/>
    </sheetView>
  </sheetViews>
  <sheetFormatPr baseColWidth="10" defaultColWidth="8.88671875" defaultRowHeight="11.4" customHeight="1"/>
  <cols>
    <col width="14.88671875" customWidth="1" style="50" min="1" max="1"/>
    <col width="96.33203125" customWidth="1" style="50" min="2" max="2"/>
    <col width="10" customWidth="1" style="50" min="3" max="5"/>
    <col width="8.88671875" customWidth="1" style="50" min="6" max="6"/>
    <col width="10.6640625" bestFit="1" customWidth="1" style="50" min="7" max="7"/>
    <col width="8.88671875" customWidth="1" style="50" min="8" max="16384"/>
  </cols>
  <sheetData>
    <row r="1" ht="14.4" customHeight="1">
      <c r="A1" s="89" t="inlineStr">
        <is>
          <t>Données extraites le06/02/2025 12:52:03 depuis [ESTAT]</t>
        </is>
      </c>
    </row>
    <row r="2" ht="14.4" customHeight="1">
      <c r="A2" s="89" t="inlineStr">
        <is>
          <t xml:space="preserve">Dataset: </t>
        </is>
      </c>
      <c r="B2" s="90" t="inlineStr">
        <is>
          <t>Production vendue, exportations et importations [ds-056120__custom_15265631]</t>
        </is>
      </c>
    </row>
    <row r="3" ht="14.4" customHeight="1">
      <c r="A3" s="89" t="inlineStr">
        <is>
          <t>Dernière mise à jour:</t>
        </is>
      </c>
      <c r="B3" s="89" t="inlineStr">
        <is>
          <t>06/02/2025 11:00</t>
        </is>
      </c>
    </row>
    <row r="4" ht="14.4" customHeight="1"/>
    <row r="5" ht="14.4" customHeight="1">
      <c r="A5" s="90" t="inlineStr">
        <is>
          <t>Fréquence</t>
        </is>
      </c>
      <c r="C5" s="89" t="inlineStr">
        <is>
          <t>Annual</t>
        </is>
      </c>
    </row>
    <row r="6" ht="14.4" customHeight="1">
      <c r="A6" s="90" t="inlineStr">
        <is>
          <t>DECL</t>
        </is>
      </c>
      <c r="C6" s="89" t="inlineStr">
        <is>
          <t>France</t>
        </is>
      </c>
    </row>
    <row r="7" ht="14.4" customHeight="1">
      <c r="A7" s="90" t="inlineStr">
        <is>
          <t>INDICATORS</t>
        </is>
      </c>
      <c r="C7" s="89" t="inlineStr">
        <is>
          <t>PRODQNT</t>
        </is>
      </c>
    </row>
    <row r="8" ht="14.4" customHeight="1"/>
    <row r="9" ht="14.4" customHeight="1">
      <c r="A9" s="144" t="inlineStr">
        <is>
          <t>TIME</t>
        </is>
      </c>
      <c r="B9" s="182" t="n"/>
      <c r="C9" s="91" t="inlineStr">
        <is>
          <t>2015</t>
        </is>
      </c>
      <c r="D9" s="91" t="inlineStr">
        <is>
          <t>2019</t>
        </is>
      </c>
      <c r="E9" s="91" t="inlineStr">
        <is>
          <t>2023</t>
        </is>
      </c>
    </row>
    <row r="10" ht="14.4" customHeight="1">
      <c r="A10" s="92" t="inlineStr">
        <is>
          <t>PRCCODE (Codes)</t>
        </is>
      </c>
      <c r="B10" s="92" t="inlineStr">
        <is>
          <t>PRCCODE (Libellés)</t>
        </is>
      </c>
      <c r="C10" s="93" t="inlineStr"/>
      <c r="D10" s="93" t="inlineStr"/>
      <c r="E10" s="93" t="inlineStr"/>
    </row>
    <row r="11" ht="14.4" customHeight="1">
      <c r="A11" s="94" t="inlineStr">
        <is>
          <t>10111140</t>
        </is>
      </c>
      <c r="B11" s="94" t="inlineStr">
        <is>
          <t>Viandes bovines, fraîches ou réfrigérées, en carcasses, demi-carcasses ou quartiers</t>
        </is>
      </c>
      <c r="C11" s="95" t="n">
        <v>449314166</v>
      </c>
      <c r="D11" s="95" t="n">
        <v>387433000</v>
      </c>
      <c r="E11" s="95" t="n">
        <v>362269876</v>
      </c>
    </row>
    <row r="12" ht="14.4" customHeight="1">
      <c r="A12" s="94" t="inlineStr">
        <is>
          <t>10111190</t>
        </is>
      </c>
      <c r="B12" s="94" t="inlineStr">
        <is>
          <t>Viandes bovines, fraîches ou réfrigérées, en morceaux</t>
        </is>
      </c>
      <c r="C12" s="97" t="n">
        <v>474277933</v>
      </c>
      <c r="D12" s="97" t="n">
        <v>439102000</v>
      </c>
      <c r="E12" s="97" t="n">
        <v>395409784</v>
      </c>
    </row>
    <row r="13" ht="14.4" customHeight="1">
      <c r="A13" s="94" t="inlineStr">
        <is>
          <t>10112000</t>
        </is>
      </c>
      <c r="B13" s="94" t="inlineStr">
        <is>
          <t>Abats comestibles d’animaux de boucherie, frais ou réfrigérés</t>
        </is>
      </c>
      <c r="C13" s="95" t="n">
        <v>184870706</v>
      </c>
      <c r="D13" s="95" t="n">
        <v>156799000</v>
      </c>
      <c r="E13" s="95" t="n">
        <v>150711205</v>
      </c>
    </row>
    <row r="14" ht="14.4" customHeight="1">
      <c r="A14" s="94" t="inlineStr">
        <is>
          <t>10113100</t>
        </is>
      </c>
      <c r="B14" s="94" t="inlineStr">
        <is>
          <t>Viandes bovines congelées ou surgelées, en carcasses, demi-carcasses ou quartiers</t>
        </is>
      </c>
      <c r="C14" s="97" t="n">
        <v>223107567</v>
      </c>
      <c r="D14" s="97" t="n">
        <v>240737000</v>
      </c>
      <c r="E14" s="97" t="n">
        <v>226593605</v>
      </c>
    </row>
    <row r="15" ht="14.4" customHeight="1">
      <c r="A15" s="94" t="inlineStr">
        <is>
          <t>10113910</t>
        </is>
      </c>
      <c r="B15" s="94" t="inlineStr">
        <is>
          <t>Abats comestibles des animaux des espèces bovine, porcine, ovine, caprine, chevaline, asine ou mulassière, congelés</t>
        </is>
      </c>
      <c r="C15" s="95" t="n">
        <v>58037269</v>
      </c>
      <c r="D15" s="95" t="n">
        <v>64780000</v>
      </c>
      <c r="E15" s="95" t="n">
        <v>88664631</v>
      </c>
    </row>
    <row r="16" ht="14.4" customHeight="1">
      <c r="A16" s="94" t="inlineStr">
        <is>
          <t>10114200</t>
        </is>
      </c>
      <c r="B16" s="94" t="inlineStr">
        <is>
          <t>Cuirs et peaux bruts de bovins ou d’équidés, entiers (à l’exclusion de ceux liés au SH 4101 90)</t>
        </is>
      </c>
      <c r="C16" s="96" t="n">
        <v>4508467</v>
      </c>
      <c r="D16" s="96" t="n">
        <v>3751970</v>
      </c>
      <c r="E16" s="96" t="n">
        <v>3696418</v>
      </c>
      <c r="F16" s="50" t="inlineStr">
        <is>
          <t>en p/st</t>
        </is>
      </c>
    </row>
    <row r="17" ht="14.4" customHeight="1">
      <c r="A17" s="94" t="inlineStr">
        <is>
          <t>10114300</t>
        </is>
      </c>
      <c r="B17" s="94" t="inlineStr">
        <is>
          <t>Autres cuirs et peaux bruts de bovins ou d’équidés</t>
        </is>
      </c>
      <c r="C17" s="95" t="n">
        <v>489835</v>
      </c>
      <c r="D17" s="95" t="inlineStr">
        <is>
          <t>:</t>
        </is>
      </c>
      <c r="E17" s="95" t="inlineStr">
        <is>
          <t>:</t>
        </is>
      </c>
      <c r="L17" s="72" t="n"/>
    </row>
    <row r="18" ht="14.4" customHeight="1">
      <c r="A18" s="94" t="inlineStr">
        <is>
          <t>10115070</t>
        </is>
      </c>
      <c r="B18" s="94" t="inlineStr">
        <is>
          <t>Graisses de bovins, ovins, caprins, brutes ou fondues</t>
        </is>
      </c>
      <c r="C18" s="96" t="n">
        <v>246690671</v>
      </c>
      <c r="D18" s="96" t="n">
        <v>220169000</v>
      </c>
      <c r="E18" s="96" t="n">
        <v>214910678</v>
      </c>
    </row>
    <row r="19" ht="14.4" customHeight="1">
      <c r="A19" s="94" t="inlineStr">
        <is>
          <t>10116030</t>
        </is>
      </c>
      <c r="B19" s="94" t="inlineStr">
        <is>
          <t>Boyaux, vessies et estomacs d’animaux (à l’exclusion des poissons), entiers ou en morceaux</t>
        </is>
      </c>
      <c r="C19" s="95" t="n">
        <v>76302659</v>
      </c>
      <c r="D19" s="95" t="n">
        <v>91106000</v>
      </c>
      <c r="E19" s="95" t="inlineStr">
        <is>
          <t>:</t>
        </is>
      </c>
    </row>
    <row r="20" ht="14.4" customHeight="1">
      <c r="A20" s="94" t="inlineStr">
        <is>
          <t>10116090</t>
        </is>
      </c>
      <c r="B20" s="94" t="inlineStr">
        <is>
          <t>Autres déchets ne convenant pas à la consommation humaine (à l’exclusion des poissons, boyaux, vessies et estomacs)</t>
        </is>
      </c>
      <c r="C20" s="96" t="n">
        <v>1074189976</v>
      </c>
      <c r="D20" s="96" t="n">
        <v>1015189000</v>
      </c>
      <c r="E20" s="96" t="n">
        <v>918645173</v>
      </c>
    </row>
    <row r="21" ht="14.4" customHeight="1">
      <c r="A21" s="94" t="inlineStr">
        <is>
          <t>10131200</t>
        </is>
      </c>
      <c r="B21" s="94" t="inlineStr">
        <is>
          <t>Viandes bovines, salées, en saumure, séchées ou fumées</t>
        </is>
      </c>
      <c r="C21" s="95" t="n">
        <v>1488000</v>
      </c>
      <c r="D21" s="95" t="n">
        <v>1629000</v>
      </c>
      <c r="E21" s="95" t="n">
        <v>1944714</v>
      </c>
      <c r="G21" s="50" t="inlineStr">
        <is>
          <t>VSSF</t>
        </is>
      </c>
    </row>
    <row r="22" ht="14.4" customHeight="1">
      <c r="A22" s="94" t="inlineStr">
        <is>
          <t>10131430</t>
        </is>
      </c>
      <c r="B22" s="94" t="inlineStr">
        <is>
          <t>Saucisses, saucissons et produits similaires, de foie, et préparations alimentaires à base de ces produits (à l’exclusion des plats préparés)</t>
        </is>
      </c>
      <c r="C22" s="96" t="n">
        <v>1043000</v>
      </c>
      <c r="D22" s="96" t="n">
        <v>1112000</v>
      </c>
      <c r="E22" s="96" t="n">
        <v>2699662</v>
      </c>
      <c r="G22" s="50" t="inlineStr">
        <is>
          <t>Saucisses de foie agrégé</t>
        </is>
      </c>
    </row>
    <row r="23" ht="14.4" customHeight="1">
      <c r="A23" s="94" t="inlineStr">
        <is>
          <t>10131460</t>
        </is>
      </c>
      <c r="B23" s="94" t="inlineStr">
        <is>
          <t>Saucisses, saucissons et produits similaires, de viande, d’abats ou de sang, et préparations alimentaires à base de ces produits (à l’exclusion des saucisses et saucissons de foie ainsi que des plats préparés)</t>
        </is>
      </c>
      <c r="C23" s="95" t="n">
        <v>441630415</v>
      </c>
      <c r="D23" s="95" t="n">
        <v>437850000</v>
      </c>
      <c r="E23" s="95" t="inlineStr">
        <is>
          <t>:</t>
        </is>
      </c>
      <c r="G23" s="50" t="inlineStr">
        <is>
          <t>Saucisses agrégé</t>
        </is>
      </c>
    </row>
    <row r="24" ht="14.4" customHeight="1">
      <c r="A24" s="94" t="inlineStr">
        <is>
          <t>10131515</t>
        </is>
      </c>
      <c r="B24" s="94" t="inlineStr">
        <is>
          <t>Préparations et conserves de foies d’autres animaux (à l’exclusion des saucisses et saucissons ainsi que des plats préparés)</t>
        </is>
      </c>
      <c r="C24" s="96" t="n">
        <v>15080758</v>
      </c>
      <c r="D24" s="96" t="n">
        <v>11290000</v>
      </c>
      <c r="E24" s="96" t="n">
        <v>9300046</v>
      </c>
      <c r="G24" s="50" t="inlineStr">
        <is>
          <t>Préparations de foie agrégé</t>
        </is>
      </c>
    </row>
    <row r="25" ht="14.4" customHeight="1">
      <c r="A25" s="94" t="inlineStr">
        <is>
          <t>10131585</t>
        </is>
      </c>
      <c r="B25" s="94" t="inlineStr">
        <is>
          <t>Préparations et conserves de viandes de l’espèce bovine (à l’exclusion des saucisses, saucissons et produits similaires, des préparations finement homogénéisées, des préparations à base de foie ainsi que des plats préparés)</t>
        </is>
      </c>
      <c r="C25" s="95" t="n">
        <v>29135000</v>
      </c>
      <c r="D25" s="95" t="n">
        <v>47017000</v>
      </c>
      <c r="E25" s="95" t="n">
        <v>63510520</v>
      </c>
      <c r="G25" s="72" t="inlineStr">
        <is>
          <t>Préparations</t>
        </is>
      </c>
    </row>
    <row r="26" ht="14.4" customHeight="1">
      <c r="A26" s="94" t="inlineStr">
        <is>
          <t>10131600</t>
        </is>
      </c>
      <c r="B26" s="94" t="inlineStr">
        <is>
          <t>Farines, poudres et pellets de viandes ou d’abats, impropres à l’alimentation humaine; cretons</t>
        </is>
      </c>
      <c r="C26" s="96" t="n">
        <v>627937609</v>
      </c>
      <c r="D26" s="96" t="n">
        <v>566119000</v>
      </c>
      <c r="E26" s="96" t="n">
        <v>462542981</v>
      </c>
    </row>
    <row r="27" ht="14.4" customHeight="1">
      <c r="A27" s="94" t="inlineStr">
        <is>
          <t>10411100</t>
        </is>
      </c>
      <c r="B27" s="94" t="inlineStr">
        <is>
          <t>Stéarine solaire, huile de saindoux, oléostéarine, oléomargarine et huile de suif, non émulsionnées, ni mélangées ou autrement préparées</t>
        </is>
      </c>
      <c r="C27" s="95" t="n">
        <v>0</v>
      </c>
      <c r="D27" s="95" t="n">
        <v>0</v>
      </c>
      <c r="E27" s="95" t="n">
        <v>0</v>
      </c>
    </row>
    <row r="28" ht="14.4" customHeight="1">
      <c r="A28" s="94" t="inlineStr">
        <is>
          <t>10411900</t>
        </is>
      </c>
      <c r="B28" s="94" t="inlineStr">
        <is>
          <t>Autres graisses et huiles animales et leurs fractions, raffinées ou non, mais non chimiquement modifiées</t>
        </is>
      </c>
      <c r="C28" s="96" t="n">
        <v>196676430</v>
      </c>
      <c r="D28" s="96" t="inlineStr">
        <is>
          <t>:</t>
        </is>
      </c>
      <c r="E28" s="96" t="n">
        <v>137906527</v>
      </c>
    </row>
    <row r="29" ht="14.4" customHeight="1">
      <c r="A29" s="94" t="inlineStr">
        <is>
          <t>10416030</t>
        </is>
      </c>
      <c r="B29" s="94" t="inlineStr">
        <is>
          <t>Graisses et huiles animales et leurs fractions, partiellement ou totalement hydrogénées, interestérifiées, réestérifiées ou élaïdinisées, même raffinées</t>
        </is>
      </c>
      <c r="C29" s="95" t="n">
        <v>0</v>
      </c>
      <c r="D29" s="95" t="n">
        <v>0</v>
      </c>
      <c r="E29" s="95" t="inlineStr">
        <is>
          <t>:</t>
        </is>
      </c>
    </row>
    <row r="30" ht="14.4" customHeight="1">
      <c r="A30" s="94" t="inlineStr">
        <is>
          <t>10417200</t>
        </is>
      </c>
      <c r="B30" s="94" t="inlineStr">
        <is>
          <t>Dégras; résidus provenant du traitement des corps gras ou des cires animales ou végétales</t>
        </is>
      </c>
      <c r="C30" s="96" t="n">
        <v>0</v>
      </c>
      <c r="D30" s="96" t="n">
        <v>0</v>
      </c>
      <c r="E30" s="96" t="n">
        <v>0</v>
      </c>
    </row>
    <row r="31" ht="14.4" customHeight="1">
      <c r="A31" s="94" t="inlineStr">
        <is>
          <t>10851100</t>
        </is>
      </c>
      <c r="B31" s="94" t="inlineStr">
        <is>
          <t>Plats préparés à base de viandes, d’abats ou de sang</t>
        </is>
      </c>
      <c r="C31" s="95" t="n">
        <v>463484857</v>
      </c>
      <c r="D31" s="95" t="n">
        <v>560031000</v>
      </c>
      <c r="E31" s="95" t="inlineStr">
        <is>
          <t>:</t>
        </is>
      </c>
    </row>
    <row r="32" ht="14.4" customHeight="1">
      <c r="A32" s="94" t="inlineStr">
        <is>
          <t>10861010</t>
        </is>
      </c>
      <c r="B32" s="94" t="inlineStr">
        <is>
          <t>Préparations homogénéisées de viandes, d’abats ou de sang (à l’exclusion des préparations alimentaires à base de ces produits et des saucisses et produits similaires à base de viande)</t>
        </is>
      </c>
      <c r="C32" s="96" t="n">
        <v>0</v>
      </c>
      <c r="D32" s="96" t="n">
        <v>0</v>
      </c>
      <c r="E32" s="96" t="inlineStr">
        <is>
          <t>:</t>
        </is>
      </c>
    </row>
    <row r="33" ht="11.4" customHeight="1"/>
    <row r="34" ht="14.4" customHeight="1">
      <c r="A34" s="90" t="inlineStr">
        <is>
          <t>Valeur spéciale</t>
        </is>
      </c>
    </row>
    <row r="35" ht="14.4" customHeight="1">
      <c r="A35" s="90" t="inlineStr">
        <is>
          <t>:</t>
        </is>
      </c>
      <c r="B35" s="89" t="inlineStr">
        <is>
          <t>Non disponible</t>
        </is>
      </c>
    </row>
  </sheetData>
  <mergeCells count="1">
    <mergeCell ref="A9:B9"/>
  </mergeCells>
  <pageMargins left="0.7" right="0.7" top="0.75" bottom="0.75" header="0.3" footer="0.3"/>
</worksheet>
</file>

<file path=xl/worksheets/sheet12.xml><?xml version="1.0" encoding="utf-8"?>
<worksheet xmlns="http://schemas.openxmlformats.org/spreadsheetml/2006/main">
  <sheetPr>
    <tabColor rgb="FF92D050"/>
    <outlinePr summaryBelow="1" summaryRight="1"/>
    <pageSetUpPr/>
  </sheetPr>
  <dimension ref="A1:Q32"/>
  <sheetViews>
    <sheetView workbookViewId="0">
      <pane xSplit="2" ySplit="1" topLeftCell="C2" activePane="bottomRight" state="frozen"/>
      <selection pane="topRight" activeCell="C1" sqref="C1"/>
      <selection pane="bottomLeft" activeCell="A2" sqref="A2"/>
      <selection pane="bottomRight" activeCell="J31" sqref="J31"/>
    </sheetView>
  </sheetViews>
  <sheetFormatPr baseColWidth="10" defaultColWidth="9.109375" defaultRowHeight="14.4"/>
  <cols>
    <col width="43.33203125" bestFit="1" customWidth="1" min="1" max="1"/>
    <col width="37.109375" bestFit="1" customWidth="1" min="2" max="2"/>
    <col width="11" bestFit="1" customWidth="1" min="3" max="3"/>
    <col width="12.88671875" bestFit="1" customWidth="1" style="10" min="4" max="4"/>
    <col width="9" customWidth="1" style="28" min="5" max="6"/>
    <col width="9" bestFit="1" customWidth="1" style="28" min="7" max="7"/>
    <col width="9" customWidth="1" style="28" min="8" max="14"/>
    <col width="14.44140625" customWidth="1" style="28" min="15" max="15"/>
    <col width="12.33203125" customWidth="1" min="16" max="16"/>
    <col width="17.44140625" customWidth="1" min="17" max="17"/>
  </cols>
  <sheetData>
    <row r="1" ht="63.6" customHeight="1" thickBot="1">
      <c r="A1" s="23" t="inlineStr">
        <is>
          <t>Origine</t>
        </is>
      </c>
      <c r="B1" s="24" t="inlineStr">
        <is>
          <t>Destination</t>
        </is>
      </c>
      <c r="C1" s="24" t="inlineStr">
        <is>
          <t>Valeur</t>
        </is>
      </c>
      <c r="D1" s="24" t="inlineStr">
        <is>
          <t>Incertitude</t>
        </is>
      </c>
      <c r="E1" s="25">
        <f>Etiquettes!$A$9</f>
        <v/>
      </c>
      <c r="F1" s="25">
        <f>Etiquettes!$A$6</f>
        <v/>
      </c>
      <c r="G1" s="25">
        <f>Etiquettes!$A$8</f>
        <v/>
      </c>
      <c r="H1" s="25">
        <f>Etiquettes!$A$7</f>
        <v/>
      </c>
      <c r="I1" s="25">
        <f>Etiquettes!$A$14</f>
        <v/>
      </c>
      <c r="J1" s="25">
        <f>Etiquettes!$A$12</f>
        <v/>
      </c>
      <c r="K1" s="25">
        <f>Etiquettes!$A$11</f>
        <v/>
      </c>
      <c r="L1" s="25">
        <f>Etiquettes!$A$15</f>
        <v/>
      </c>
      <c r="M1" s="25">
        <f>Etiquettes!$A$13</f>
        <v/>
      </c>
      <c r="N1" s="25">
        <f>Etiquettes!$A$10</f>
        <v/>
      </c>
      <c r="O1" s="25">
        <f>Etiquettes!$A$17</f>
        <v/>
      </c>
      <c r="P1" s="24" t="inlineStr">
        <is>
          <t>Remarque</t>
        </is>
      </c>
      <c r="Q1" s="26" t="inlineStr">
        <is>
          <t>Zone filière</t>
        </is>
      </c>
    </row>
    <row r="2">
      <c r="A2">
        <f>'Echanges territoires'!$B$2</f>
        <v/>
      </c>
      <c r="B2">
        <f>Produits!$B$8</f>
        <v/>
      </c>
      <c r="C2" s="68">
        <f>'Echanges - Eurostat'!C14/10^4</f>
        <v/>
      </c>
      <c r="E2" s="27">
        <f>Etiquettes!$C$9</f>
        <v/>
      </c>
      <c r="F2" s="120">
        <f>Etiquettes!$C$6</f>
        <v/>
      </c>
      <c r="G2" s="27">
        <f>Etiquettes!$H$8</f>
        <v/>
      </c>
      <c r="H2" s="27">
        <f>Etiquettes!$C$7</f>
        <v/>
      </c>
      <c r="I2" s="120" t="inlineStr">
        <is>
          <t>Importation de carcasses fraîches</t>
        </is>
      </c>
      <c r="J2" t="inlineStr">
        <is>
          <t>Les échanges de carcasses congelées sont négligés</t>
        </is>
      </c>
      <c r="K2" t="inlineStr">
        <is>
          <t>Douanes - Eurostat</t>
        </is>
      </c>
      <c r="L2" s="120" t="inlineStr">
        <is>
          <t>Echanges - Eurostat</t>
        </is>
      </c>
      <c r="M2" s="27">
        <f>Etiquettes!$H$13</f>
        <v/>
      </c>
      <c r="N2" s="121">
        <f>_xlfn.CONCAT(I2,IF(OR(ISBLANK(#REF!),ISERROR(#REF!)),"",_xlfn.CONCAT(" = ",MROUND(#REF!,1)," ",D2," (",K2,")")))</f>
        <v/>
      </c>
      <c r="O2" s="27" t="inlineStr">
        <is>
          <t>Très élevée</t>
        </is>
      </c>
      <c r="Q2" s="143" t="inlineStr">
        <is>
          <t>Echanges 10.11</t>
        </is>
      </c>
    </row>
    <row r="3">
      <c r="A3">
        <f>'Echanges territoires'!$B$2</f>
        <v/>
      </c>
      <c r="B3">
        <f>Produits!$B$10</f>
        <v/>
      </c>
      <c r="C3" s="68">
        <f>('Echanges - Eurostat'!C15+'Echanges - Eurostat'!C16+'Echanges - Eurostat'!C17+'Echanges - Eurostat'!C18+'Echanges - Eurostat'!C19)/10^4</f>
        <v/>
      </c>
      <c r="E3" s="27">
        <f>Etiquettes!$C$9</f>
        <v/>
      </c>
      <c r="F3" s="120">
        <f>Etiquettes!$C$6</f>
        <v/>
      </c>
      <c r="G3" s="27">
        <f>Etiquettes!$H$8</f>
        <v/>
      </c>
      <c r="H3" s="27">
        <f>Etiquettes!$C$7</f>
        <v/>
      </c>
      <c r="I3" s="120" t="inlineStr">
        <is>
          <t>Importation de morceaux frais</t>
        </is>
      </c>
      <c r="K3" t="inlineStr">
        <is>
          <t>Douanes - Eurostat</t>
        </is>
      </c>
      <c r="L3" s="120" t="inlineStr">
        <is>
          <t>Echanges - Eurostat</t>
        </is>
      </c>
      <c r="M3" s="27">
        <f>Etiquettes!$H$13</f>
        <v/>
      </c>
      <c r="N3" s="121">
        <f>_xlfn.CONCAT(I3,IF(OR(ISBLANK(#REF!),ISERROR(#REF!)),"",_xlfn.CONCAT(" = ",MROUND(#REF!,1)," ",D3," (",K3,")")))</f>
        <v/>
      </c>
      <c r="O3" s="27" t="inlineStr">
        <is>
          <t>Très élevée</t>
        </is>
      </c>
    </row>
    <row r="4">
      <c r="A4">
        <f>'Echanges territoires'!$B$2</f>
        <v/>
      </c>
      <c r="B4">
        <f>Produits!$B$11</f>
        <v/>
      </c>
      <c r="C4" s="68">
        <f>('Echanges - Eurostat'!C21+'Echanges - Eurostat'!C22+'Echanges - Eurostat'!C23+'Echanges - Eurostat'!C24+'Echanges - Eurostat'!C25+'Echanges - Eurostat'!C26+'Echanges - Eurostat'!C27)/10^4</f>
        <v/>
      </c>
      <c r="E4" s="27">
        <f>Etiquettes!$C$9</f>
        <v/>
      </c>
      <c r="F4" s="120">
        <f>Etiquettes!$C$6</f>
        <v/>
      </c>
      <c r="G4" s="27">
        <f>Etiquettes!$H$8</f>
        <v/>
      </c>
      <c r="H4" s="27">
        <f>Etiquettes!$C$7</f>
        <v/>
      </c>
      <c r="I4" s="120" t="inlineStr">
        <is>
          <t>Importation de morceaux congelés</t>
        </is>
      </c>
      <c r="K4" t="inlineStr">
        <is>
          <t>Douanes - Eurostat</t>
        </is>
      </c>
      <c r="L4" s="120" t="inlineStr">
        <is>
          <t>Echanges - Eurostat</t>
        </is>
      </c>
      <c r="M4" s="27">
        <f>Etiquettes!$H$13</f>
        <v/>
      </c>
      <c r="N4" s="121">
        <f>_xlfn.CONCAT(I4,IF(OR(ISBLANK(#REF!),ISERROR(#REF!)),"",_xlfn.CONCAT(" = ",MROUND(#REF!,1)," ",D4," (",K4,")")))</f>
        <v/>
      </c>
      <c r="O4" s="27" t="inlineStr">
        <is>
          <t>Très élevée</t>
        </is>
      </c>
    </row>
    <row r="5">
      <c r="A5">
        <f>'Echanges territoires'!$B$2</f>
        <v/>
      </c>
      <c r="B5">
        <f>Produits!$B$12</f>
        <v/>
      </c>
      <c r="C5" s="68">
        <f>('Echanges - Eurostat'!C29+'Echanges - Eurostat'!C30+'Echanges - Eurostat'!C32+'Echanges - Eurostat'!C33+'Echanges - Eurostat'!C35+'Echanges - Eurostat'!C36)/10^4</f>
        <v/>
      </c>
      <c r="E5" s="27">
        <f>Etiquettes!$C$9</f>
        <v/>
      </c>
      <c r="F5" s="120">
        <f>Etiquettes!$C$6</f>
        <v/>
      </c>
      <c r="G5" s="27">
        <f>Etiquettes!$H$8</f>
        <v/>
      </c>
      <c r="H5" s="27">
        <f>Etiquettes!$C$7</f>
        <v/>
      </c>
      <c r="I5" s="120" t="inlineStr">
        <is>
          <t>Importation d'abats</t>
        </is>
      </c>
      <c r="K5" t="inlineStr">
        <is>
          <t>Douanes - Eurostat</t>
        </is>
      </c>
      <c r="L5" s="120" t="inlineStr">
        <is>
          <t>Echanges - Eurostat</t>
        </is>
      </c>
      <c r="M5" s="27">
        <f>Etiquettes!$H$13</f>
        <v/>
      </c>
      <c r="N5" s="121">
        <f>_xlfn.CONCAT(I5,IF(OR(ISBLANK(#REF!),ISERROR(#REF!)),"",_xlfn.CONCAT(" = ",MROUND(#REF!,1)," ",D5," (",K5,")")))</f>
        <v/>
      </c>
      <c r="O5" s="27" t="inlineStr">
        <is>
          <t>Très élevée</t>
        </is>
      </c>
    </row>
    <row r="6">
      <c r="A6">
        <f>'Echanges territoires'!$B$2</f>
        <v/>
      </c>
      <c r="B6">
        <f>Produits!$B$17</f>
        <v/>
      </c>
      <c r="C6" s="68">
        <f>('Echanges - Eurostat'!C42+'Echanges - Eurostat'!C43+'Echanges - Eurostat'!C44+'Echanges - Eurostat'!C45)*'Allocation bovins'!C5/10^4</f>
        <v/>
      </c>
      <c r="E6" s="27">
        <f>Etiquettes!$C$9</f>
        <v/>
      </c>
      <c r="F6" s="120">
        <f>Etiquettes!$C$6</f>
        <v/>
      </c>
      <c r="G6" s="27">
        <f>Etiquettes!$H$8</f>
        <v/>
      </c>
      <c r="H6" s="27">
        <f>Etiquettes!$C$7</f>
        <v/>
      </c>
      <c r="I6" s="120" t="inlineStr">
        <is>
          <t>Importation de coproduits C3 et alimentaire</t>
        </is>
      </c>
      <c r="J6" t="inlineStr">
        <is>
          <t>Statistique comprenant également les ovins et caprins = extrapolation à partir de la production de C3 de chaque espèce</t>
        </is>
      </c>
      <c r="K6" t="inlineStr">
        <is>
          <t>Douanes - Eurostat</t>
        </is>
      </c>
      <c r="L6" s="120" t="inlineStr">
        <is>
          <t>Echanges - Eurostat</t>
        </is>
      </c>
      <c r="M6" s="27">
        <f>Etiquettes!$H$13</f>
        <v/>
      </c>
      <c r="N6" s="121">
        <f>_xlfn.CONCAT(I6,IF(OR(ISBLANK(#REF!),ISERROR(#REF!)),"",_xlfn.CONCAT(" = ",MROUND(#REF!,1)," ",D6," (",K6,")")))</f>
        <v/>
      </c>
      <c r="O6" s="28" t="inlineStr">
        <is>
          <t>Moyenne</t>
        </is>
      </c>
    </row>
    <row r="7">
      <c r="A7">
        <f>Produits!$B$8</f>
        <v/>
      </c>
      <c r="B7">
        <f>'Echanges territoires'!$B$3</f>
        <v/>
      </c>
      <c r="C7" s="68">
        <f>'Echanges - Eurostat'!D14/10^4</f>
        <v/>
      </c>
      <c r="E7" s="27">
        <f>Etiquettes!$C$9</f>
        <v/>
      </c>
      <c r="F7" s="120">
        <f>Etiquettes!$C$6</f>
        <v/>
      </c>
      <c r="G7" s="27">
        <f>Etiquettes!$H$8</f>
        <v/>
      </c>
      <c r="H7" s="27">
        <f>Etiquettes!$C$7</f>
        <v/>
      </c>
      <c r="I7" s="120" t="inlineStr">
        <is>
          <t>Exportation de carcasses fraîches</t>
        </is>
      </c>
      <c r="J7" t="inlineStr">
        <is>
          <t>Les échanges de carcasses congelées sont négligés</t>
        </is>
      </c>
      <c r="K7" t="inlineStr">
        <is>
          <t>Douanes - Eurostat</t>
        </is>
      </c>
      <c r="L7" s="120" t="inlineStr">
        <is>
          <t>Echanges - Eurostat</t>
        </is>
      </c>
      <c r="M7" s="27">
        <f>Etiquettes!$H$13</f>
        <v/>
      </c>
      <c r="N7" s="121">
        <f>_xlfn.CONCAT(I7,IF(OR(ISBLANK(#REF!),ISERROR(#REF!)),"",_xlfn.CONCAT(" = ",MROUND(#REF!,1)," ",D7," (",K7,")")))</f>
        <v/>
      </c>
      <c r="O7" s="27" t="inlineStr">
        <is>
          <t>Très élevée</t>
        </is>
      </c>
    </row>
    <row r="8">
      <c r="A8">
        <f>Produits!$B$10</f>
        <v/>
      </c>
      <c r="B8">
        <f>'Echanges territoires'!$B$3</f>
        <v/>
      </c>
      <c r="C8" s="68">
        <f>('Echanges - Eurostat'!D15+'Echanges - Eurostat'!D16+'Echanges - Eurostat'!D17+'Echanges - Eurostat'!D18+'Echanges - Eurostat'!D19)/10^4</f>
        <v/>
      </c>
      <c r="E8" s="27">
        <f>Etiquettes!$C$9</f>
        <v/>
      </c>
      <c r="F8" s="120">
        <f>Etiquettes!$C$6</f>
        <v/>
      </c>
      <c r="G8" s="27">
        <f>Etiquettes!$H$8</f>
        <v/>
      </c>
      <c r="H8" s="27">
        <f>Etiquettes!$C$7</f>
        <v/>
      </c>
      <c r="I8" s="120" t="inlineStr">
        <is>
          <t>Exportation de morceaux frais</t>
        </is>
      </c>
      <c r="J8" s="27" t="n"/>
      <c r="K8" t="inlineStr">
        <is>
          <t>Douanes - Eurostat</t>
        </is>
      </c>
      <c r="L8" s="120" t="inlineStr">
        <is>
          <t>Echanges - Eurostat</t>
        </is>
      </c>
      <c r="M8" s="27">
        <f>Etiquettes!$H$13</f>
        <v/>
      </c>
      <c r="N8" s="121">
        <f>_xlfn.CONCAT(I8,IF(OR(ISBLANK(#REF!),ISERROR(#REF!)),"",_xlfn.CONCAT(" = ",MROUND(#REF!,1)," ",D8," (",K8,")")))</f>
        <v/>
      </c>
      <c r="O8" s="27" t="inlineStr">
        <is>
          <t>Très élevée</t>
        </is>
      </c>
    </row>
    <row r="9">
      <c r="A9">
        <f>Produits!$B$11</f>
        <v/>
      </c>
      <c r="B9">
        <f>'Echanges territoires'!$B$3</f>
        <v/>
      </c>
      <c r="C9" s="68">
        <f>('Echanges - Eurostat'!D21+'Echanges - Eurostat'!D22+'Echanges - Eurostat'!D23+'Echanges - Eurostat'!D24+'Echanges - Eurostat'!D25+'Echanges - Eurostat'!D26+'Echanges - Eurostat'!D27)/10^4</f>
        <v/>
      </c>
      <c r="E9" s="27">
        <f>Etiquettes!$C$9</f>
        <v/>
      </c>
      <c r="F9" s="120">
        <f>Etiquettes!$C$6</f>
        <v/>
      </c>
      <c r="G9" s="27">
        <f>Etiquettes!$H$8</f>
        <v/>
      </c>
      <c r="H9" s="27">
        <f>Etiquettes!$C$7</f>
        <v/>
      </c>
      <c r="I9" s="120" t="inlineStr">
        <is>
          <t>Exportation de morceaux congelés</t>
        </is>
      </c>
      <c r="J9" s="27" t="n"/>
      <c r="K9" t="inlineStr">
        <is>
          <t>Douanes - Eurostat</t>
        </is>
      </c>
      <c r="L9" s="120" t="inlineStr">
        <is>
          <t>Echanges - Eurostat</t>
        </is>
      </c>
      <c r="M9" s="27">
        <f>Etiquettes!$H$13</f>
        <v/>
      </c>
      <c r="N9" s="121">
        <f>_xlfn.CONCAT(I9,IF(OR(ISBLANK(#REF!),ISERROR(#REF!)),"",_xlfn.CONCAT(" = ",MROUND(#REF!,1)," ",D9," (",K9,")")))</f>
        <v/>
      </c>
      <c r="O9" s="27" t="inlineStr">
        <is>
          <t>Très élevée</t>
        </is>
      </c>
    </row>
    <row r="10">
      <c r="A10">
        <f>Produits!$B$12</f>
        <v/>
      </c>
      <c r="B10">
        <f>'Echanges territoires'!$B$3</f>
        <v/>
      </c>
      <c r="C10" s="68">
        <f>('Echanges - Eurostat'!D29+'Echanges - Eurostat'!D30+'Echanges - Eurostat'!D32+'Echanges - Eurostat'!D33+'Echanges - Eurostat'!D34+'Echanges - Eurostat'!D35+'Echanges - Eurostat'!D36)/10^4</f>
        <v/>
      </c>
      <c r="E10" s="27">
        <f>Etiquettes!$C$9</f>
        <v/>
      </c>
      <c r="F10" s="120">
        <f>Etiquettes!$C$6</f>
        <v/>
      </c>
      <c r="G10" s="27">
        <f>Etiquettes!$H$8</f>
        <v/>
      </c>
      <c r="H10" s="27">
        <f>Etiquettes!$C$7</f>
        <v/>
      </c>
      <c r="I10" s="120" t="inlineStr">
        <is>
          <t>Exportation d'abats</t>
        </is>
      </c>
      <c r="J10" s="27" t="n"/>
      <c r="K10" t="inlineStr">
        <is>
          <t>Douanes - Eurostat</t>
        </is>
      </c>
      <c r="L10" s="120" t="inlineStr">
        <is>
          <t>Echanges - Eurostat</t>
        </is>
      </c>
      <c r="M10" s="27">
        <f>Etiquettes!$H$13</f>
        <v/>
      </c>
      <c r="N10" s="121">
        <f>_xlfn.CONCAT(I10,IF(OR(ISBLANK(#REF!),ISERROR(#REF!)),"",_xlfn.CONCAT(" = ",MROUND(#REF!,1)," ",D10," (",K10,")")))</f>
        <v/>
      </c>
      <c r="O10" s="27" t="inlineStr">
        <is>
          <t>Très élevée</t>
        </is>
      </c>
    </row>
    <row r="11">
      <c r="A11">
        <f>Produits!$B$17</f>
        <v/>
      </c>
      <c r="B11">
        <f>'Echanges territoires'!$B$3</f>
        <v/>
      </c>
      <c r="C11" s="68">
        <f>('Echanges - Eurostat'!D42+'Echanges - Eurostat'!D43+'Echanges - Eurostat'!D44+'Echanges - Eurostat'!D45)*'Allocation bovins'!C5/10^4</f>
        <v/>
      </c>
      <c r="E11" s="27">
        <f>Etiquettes!$C$9</f>
        <v/>
      </c>
      <c r="F11" s="120">
        <f>Etiquettes!$C$6</f>
        <v/>
      </c>
      <c r="G11" s="27">
        <f>Etiquettes!$H$8</f>
        <v/>
      </c>
      <c r="H11" s="27">
        <f>Etiquettes!$C$7</f>
        <v/>
      </c>
      <c r="I11" s="120" t="inlineStr">
        <is>
          <t>Exportation de coproduits C3 et alimentaire</t>
        </is>
      </c>
      <c r="J11" t="inlineStr">
        <is>
          <t>Statistique comprenant également les ovins et caprins = extrapolation à partir de la production de C3 de chaque espèce</t>
        </is>
      </c>
      <c r="K11" t="inlineStr">
        <is>
          <t>Douanes - Eurostat</t>
        </is>
      </c>
      <c r="L11" s="120" t="inlineStr">
        <is>
          <t>Echanges - Eurostat</t>
        </is>
      </c>
      <c r="M11" s="27">
        <f>Etiquettes!$H$13</f>
        <v/>
      </c>
      <c r="N11" s="121">
        <f>_xlfn.CONCAT(I11,IF(OR(ISBLANK(#REF!),ISERROR(#REF!)),"",_xlfn.CONCAT(" = ",MROUND(#REF!,1)," ",D11," (",K11,")")))</f>
        <v/>
      </c>
      <c r="O11" s="28" t="inlineStr">
        <is>
          <t>Moyenne</t>
        </is>
      </c>
    </row>
    <row r="12">
      <c r="A12">
        <f>'Echanges territoires'!$B$2</f>
        <v/>
      </c>
      <c r="B12">
        <f>Produits!$B$8</f>
        <v/>
      </c>
      <c r="C12" s="68">
        <f>'Echanges - Eurostat'!E14/10^4</f>
        <v/>
      </c>
      <c r="E12" s="27">
        <f>Etiquettes!$C$9</f>
        <v/>
      </c>
      <c r="F12" s="120">
        <f>Etiquettes!$C$6</f>
        <v/>
      </c>
      <c r="G12" s="27">
        <f>Etiquettes!$I$8</f>
        <v/>
      </c>
      <c r="H12" s="27">
        <f>Etiquettes!$C$7</f>
        <v/>
      </c>
      <c r="I12" s="120" t="inlineStr">
        <is>
          <t>Importation de carcasses fraîches</t>
        </is>
      </c>
      <c r="J12" t="inlineStr">
        <is>
          <t>Les échanges de carcasses congelées sont négligés</t>
        </is>
      </c>
      <c r="K12" t="inlineStr">
        <is>
          <t>Douanes - Eurostat</t>
        </is>
      </c>
      <c r="L12" s="120" t="inlineStr">
        <is>
          <t>Echanges - Eurostat</t>
        </is>
      </c>
      <c r="M12" s="27">
        <f>Etiquettes!$H$13</f>
        <v/>
      </c>
      <c r="N12" s="121">
        <f>_xlfn.CONCAT(I12,IF(OR(ISBLANK(#REF!),ISERROR(#REF!)),"",_xlfn.CONCAT(" = ",MROUND(#REF!,1)," ",D12," (",K12,")")))</f>
        <v/>
      </c>
      <c r="O12" s="27" t="inlineStr">
        <is>
          <t>Très élevée</t>
        </is>
      </c>
      <c r="Q12" s="143" t="inlineStr">
        <is>
          <t>Echanges 10.11</t>
        </is>
      </c>
    </row>
    <row r="13">
      <c r="A13">
        <f>'Echanges territoires'!$B$2</f>
        <v/>
      </c>
      <c r="B13">
        <f>Produits!$B$10</f>
        <v/>
      </c>
      <c r="C13" s="68">
        <f>('Echanges - Eurostat'!E15+'Echanges - Eurostat'!E16+'Echanges - Eurostat'!E17+'Echanges - Eurostat'!E18+'Echanges - Eurostat'!E19)/10^4</f>
        <v/>
      </c>
      <c r="E13" s="27">
        <f>Etiquettes!$C$9</f>
        <v/>
      </c>
      <c r="F13" s="120">
        <f>Etiquettes!$C$6</f>
        <v/>
      </c>
      <c r="G13" s="27">
        <f>Etiquettes!$I$8</f>
        <v/>
      </c>
      <c r="H13" s="27">
        <f>Etiquettes!$C$7</f>
        <v/>
      </c>
      <c r="I13" s="120" t="inlineStr">
        <is>
          <t>Importation de morceaux frais</t>
        </is>
      </c>
      <c r="K13" t="inlineStr">
        <is>
          <t>Douanes - Eurostat</t>
        </is>
      </c>
      <c r="L13" s="120" t="inlineStr">
        <is>
          <t>Echanges - Eurostat</t>
        </is>
      </c>
      <c r="M13" s="27">
        <f>Etiquettes!$H$13</f>
        <v/>
      </c>
      <c r="N13" s="121">
        <f>_xlfn.CONCAT(I13,IF(OR(ISBLANK(#REF!),ISERROR(#REF!)),"",_xlfn.CONCAT(" = ",MROUND(#REF!,1)," ",D13," (",K13,")")))</f>
        <v/>
      </c>
      <c r="O13" s="27" t="inlineStr">
        <is>
          <t>Très élevée</t>
        </is>
      </c>
    </row>
    <row r="14">
      <c r="A14">
        <f>'Echanges territoires'!$B$2</f>
        <v/>
      </c>
      <c r="B14">
        <f>Produits!$B$11</f>
        <v/>
      </c>
      <c r="C14" s="68">
        <f>('Echanges - Eurostat'!E21+'Echanges - Eurostat'!E22+'Echanges - Eurostat'!E23+'Echanges - Eurostat'!E24+'Echanges - Eurostat'!E25+'Echanges - Eurostat'!E26+'Echanges - Eurostat'!E27)/10^4</f>
        <v/>
      </c>
      <c r="E14" s="27">
        <f>Etiquettes!$C$9</f>
        <v/>
      </c>
      <c r="F14" s="120">
        <f>Etiquettes!$C$6</f>
        <v/>
      </c>
      <c r="G14" s="27">
        <f>Etiquettes!$I$8</f>
        <v/>
      </c>
      <c r="H14" s="27">
        <f>Etiquettes!$C$7</f>
        <v/>
      </c>
      <c r="I14" s="120" t="inlineStr">
        <is>
          <t>Importation de morceaux congelés</t>
        </is>
      </c>
      <c r="K14" t="inlineStr">
        <is>
          <t>Douanes - Eurostat</t>
        </is>
      </c>
      <c r="L14" s="120" t="inlineStr">
        <is>
          <t>Echanges - Eurostat</t>
        </is>
      </c>
      <c r="M14" s="27">
        <f>Etiquettes!$H$13</f>
        <v/>
      </c>
      <c r="N14" s="121">
        <f>_xlfn.CONCAT(I14,IF(OR(ISBLANK(#REF!),ISERROR(#REF!)),"",_xlfn.CONCAT(" = ",MROUND(#REF!,1)," ",D14," (",K14,")")))</f>
        <v/>
      </c>
      <c r="O14" s="27" t="inlineStr">
        <is>
          <t>Très élevée</t>
        </is>
      </c>
    </row>
    <row r="15">
      <c r="A15">
        <f>'Echanges territoires'!$B$2</f>
        <v/>
      </c>
      <c r="B15">
        <f>Produits!$B$12</f>
        <v/>
      </c>
      <c r="C15" s="68">
        <f>('Echanges - Eurostat'!E29+'Echanges - Eurostat'!E30+'Echanges - Eurostat'!E32+'Echanges - Eurostat'!E33+'Echanges - Eurostat'!E35+'Echanges - Eurostat'!E36)/10^4</f>
        <v/>
      </c>
      <c r="E15" s="27">
        <f>Etiquettes!$C$9</f>
        <v/>
      </c>
      <c r="F15" s="120">
        <f>Etiquettes!$C$6</f>
        <v/>
      </c>
      <c r="G15" s="27">
        <f>Etiquettes!$I$8</f>
        <v/>
      </c>
      <c r="H15" s="27">
        <f>Etiquettes!$C$7</f>
        <v/>
      </c>
      <c r="I15" s="120" t="inlineStr">
        <is>
          <t>Importation d'abats</t>
        </is>
      </c>
      <c r="K15" t="inlineStr">
        <is>
          <t>Douanes - Eurostat</t>
        </is>
      </c>
      <c r="L15" s="120" t="inlineStr">
        <is>
          <t>Echanges - Eurostat</t>
        </is>
      </c>
      <c r="M15" s="27">
        <f>Etiquettes!$H$13</f>
        <v/>
      </c>
      <c r="N15" s="121">
        <f>_xlfn.CONCAT(I15,IF(OR(ISBLANK(#REF!),ISERROR(#REF!)),"",_xlfn.CONCAT(" = ",MROUND(#REF!,1)," ",D15," (",K15,")")))</f>
        <v/>
      </c>
      <c r="O15" s="27" t="inlineStr">
        <is>
          <t>Très élevée</t>
        </is>
      </c>
    </row>
    <row r="16">
      <c r="A16">
        <f>'Echanges territoires'!$B$2</f>
        <v/>
      </c>
      <c r="B16">
        <f>Produits!$B$17</f>
        <v/>
      </c>
      <c r="C16" s="68">
        <f>('Echanges - Eurostat'!E42+'Echanges - Eurostat'!E43+'Echanges - Eurostat'!E44+'Echanges - Eurostat'!E45)*'Allocation bovins'!D5/10^4</f>
        <v/>
      </c>
      <c r="E16" s="27">
        <f>Etiquettes!$C$9</f>
        <v/>
      </c>
      <c r="F16" s="120">
        <f>Etiquettes!$C$6</f>
        <v/>
      </c>
      <c r="G16" s="27">
        <f>Etiquettes!$I$8</f>
        <v/>
      </c>
      <c r="H16" s="27">
        <f>Etiquettes!$C$7</f>
        <v/>
      </c>
      <c r="I16" s="120" t="inlineStr">
        <is>
          <t>Importation de coproduits C3 et alimentaire</t>
        </is>
      </c>
      <c r="J16" t="inlineStr">
        <is>
          <t>Statistique comprenant également les ovins et caprins = extrapolation à partir de la production de C3 de chaque espèce</t>
        </is>
      </c>
      <c r="K16" t="inlineStr">
        <is>
          <t>Douanes - Eurostat</t>
        </is>
      </c>
      <c r="L16" s="120" t="inlineStr">
        <is>
          <t>Echanges - Eurostat</t>
        </is>
      </c>
      <c r="M16" s="27">
        <f>Etiquettes!$H$13</f>
        <v/>
      </c>
      <c r="N16" s="121">
        <f>_xlfn.CONCAT(I16,IF(OR(ISBLANK(#REF!),ISERROR(#REF!)),"",_xlfn.CONCAT(" = ",MROUND(#REF!,1)," ",D16," (",K16,")")))</f>
        <v/>
      </c>
      <c r="O16" s="28" t="inlineStr">
        <is>
          <t>Moyenne</t>
        </is>
      </c>
    </row>
    <row r="17">
      <c r="A17">
        <f>Produits!$B$8</f>
        <v/>
      </c>
      <c r="B17">
        <f>'Echanges territoires'!$B$3</f>
        <v/>
      </c>
      <c r="C17" s="68">
        <f>'Echanges - Eurostat'!F14/10^4</f>
        <v/>
      </c>
      <c r="E17" s="27">
        <f>Etiquettes!$C$9</f>
        <v/>
      </c>
      <c r="F17" s="120">
        <f>Etiquettes!$C$6</f>
        <v/>
      </c>
      <c r="G17" s="27">
        <f>Etiquettes!$I$8</f>
        <v/>
      </c>
      <c r="H17" s="27">
        <f>Etiquettes!$C$7</f>
        <v/>
      </c>
      <c r="I17" s="120" t="inlineStr">
        <is>
          <t>Exportation de carcasses fraîches</t>
        </is>
      </c>
      <c r="J17" t="inlineStr">
        <is>
          <t>Les échanges de carcasses congelées sont négligés</t>
        </is>
      </c>
      <c r="K17" t="inlineStr">
        <is>
          <t>Douanes - Eurostat</t>
        </is>
      </c>
      <c r="L17" s="120" t="inlineStr">
        <is>
          <t>Echanges - Eurostat</t>
        </is>
      </c>
      <c r="M17" s="27">
        <f>Etiquettes!$H$13</f>
        <v/>
      </c>
      <c r="N17" s="121">
        <f>_xlfn.CONCAT(I17,IF(OR(ISBLANK(#REF!),ISERROR(#REF!)),"",_xlfn.CONCAT(" = ",MROUND(#REF!,1)," ",D17," (",K17,")")))</f>
        <v/>
      </c>
      <c r="O17" s="27" t="inlineStr">
        <is>
          <t>Très élevée</t>
        </is>
      </c>
    </row>
    <row r="18">
      <c r="A18">
        <f>Produits!$B$10</f>
        <v/>
      </c>
      <c r="B18">
        <f>'Echanges territoires'!$B$3</f>
        <v/>
      </c>
      <c r="C18" s="68">
        <f>('Echanges - Eurostat'!F15+'Echanges - Eurostat'!F16+'Echanges - Eurostat'!F17+'Echanges - Eurostat'!F18+'Echanges - Eurostat'!F19)/10^4</f>
        <v/>
      </c>
      <c r="E18" s="27">
        <f>Etiquettes!$C$9</f>
        <v/>
      </c>
      <c r="F18" s="120">
        <f>Etiquettes!$C$6</f>
        <v/>
      </c>
      <c r="G18" s="27">
        <f>Etiquettes!$I$8</f>
        <v/>
      </c>
      <c r="H18" s="27">
        <f>Etiquettes!$C$7</f>
        <v/>
      </c>
      <c r="I18" s="120" t="inlineStr">
        <is>
          <t>Exportation de morceaux frais</t>
        </is>
      </c>
      <c r="J18" s="27" t="n"/>
      <c r="K18" t="inlineStr">
        <is>
          <t>Douanes - Eurostat</t>
        </is>
      </c>
      <c r="L18" s="120" t="inlineStr">
        <is>
          <t>Echanges - Eurostat</t>
        </is>
      </c>
      <c r="M18" s="27">
        <f>Etiquettes!$H$13</f>
        <v/>
      </c>
      <c r="N18" s="121">
        <f>_xlfn.CONCAT(I18,IF(OR(ISBLANK(#REF!),ISERROR(#REF!)),"",_xlfn.CONCAT(" = ",MROUND(#REF!,1)," ",D18," (",K18,")")))</f>
        <v/>
      </c>
      <c r="O18" s="27" t="inlineStr">
        <is>
          <t>Très élevée</t>
        </is>
      </c>
    </row>
    <row r="19">
      <c r="A19">
        <f>Produits!$B$11</f>
        <v/>
      </c>
      <c r="B19">
        <f>'Echanges territoires'!$B$3</f>
        <v/>
      </c>
      <c r="C19" s="68">
        <f>('Echanges - Eurostat'!F21+'Echanges - Eurostat'!F22+'Echanges - Eurostat'!F23+'Echanges - Eurostat'!F24+'Echanges - Eurostat'!F25+'Echanges - Eurostat'!F26+'Echanges - Eurostat'!F27)/10^4</f>
        <v/>
      </c>
      <c r="E19" s="27">
        <f>Etiquettes!$C$9</f>
        <v/>
      </c>
      <c r="F19" s="120">
        <f>Etiquettes!$C$6</f>
        <v/>
      </c>
      <c r="G19" s="27">
        <f>Etiquettes!$I$8</f>
        <v/>
      </c>
      <c r="H19" s="27">
        <f>Etiquettes!$C$7</f>
        <v/>
      </c>
      <c r="I19" s="120" t="inlineStr">
        <is>
          <t>Exportation de morceaux congelés</t>
        </is>
      </c>
      <c r="J19" s="27" t="n"/>
      <c r="K19" t="inlineStr">
        <is>
          <t>Douanes - Eurostat</t>
        </is>
      </c>
      <c r="L19" s="120" t="inlineStr">
        <is>
          <t>Echanges - Eurostat</t>
        </is>
      </c>
      <c r="M19" s="27">
        <f>Etiquettes!$H$13</f>
        <v/>
      </c>
      <c r="N19" s="121">
        <f>_xlfn.CONCAT(I19,IF(OR(ISBLANK(#REF!),ISERROR(#REF!)),"",_xlfn.CONCAT(" = ",MROUND(#REF!,1)," ",D19," (",K19,")")))</f>
        <v/>
      </c>
      <c r="O19" s="27" t="inlineStr">
        <is>
          <t>Très élevée</t>
        </is>
      </c>
    </row>
    <row r="20">
      <c r="A20">
        <f>Produits!$B$12</f>
        <v/>
      </c>
      <c r="B20">
        <f>'Echanges territoires'!$B$3</f>
        <v/>
      </c>
      <c r="C20" s="68">
        <f>('Echanges - Eurostat'!F29+'Echanges - Eurostat'!F30+'Echanges - Eurostat'!F32+'Echanges - Eurostat'!F33+'Echanges - Eurostat'!F34+'Echanges - Eurostat'!F35+'Echanges - Eurostat'!F36)/10^4</f>
        <v/>
      </c>
      <c r="E20" s="27">
        <f>Etiquettes!$C$9</f>
        <v/>
      </c>
      <c r="F20" s="120">
        <f>Etiquettes!$C$6</f>
        <v/>
      </c>
      <c r="G20" s="27">
        <f>Etiquettes!$I$8</f>
        <v/>
      </c>
      <c r="H20" s="27">
        <f>Etiquettes!$C$7</f>
        <v/>
      </c>
      <c r="I20" s="120" t="inlineStr">
        <is>
          <t>Exportation d'abats</t>
        </is>
      </c>
      <c r="J20" s="27" t="n"/>
      <c r="K20" t="inlineStr">
        <is>
          <t>Douanes - Eurostat</t>
        </is>
      </c>
      <c r="L20" s="120" t="inlineStr">
        <is>
          <t>Echanges - Eurostat</t>
        </is>
      </c>
      <c r="M20" s="27">
        <f>Etiquettes!$H$13</f>
        <v/>
      </c>
      <c r="N20" s="121">
        <f>_xlfn.CONCAT(I20,IF(OR(ISBLANK(#REF!),ISERROR(#REF!)),"",_xlfn.CONCAT(" = ",MROUND(#REF!,1)," ",D20," (",K20,")")))</f>
        <v/>
      </c>
      <c r="O20" s="27" t="inlineStr">
        <is>
          <t>Très élevée</t>
        </is>
      </c>
    </row>
    <row r="21">
      <c r="A21">
        <f>Produits!$B$17</f>
        <v/>
      </c>
      <c r="B21">
        <f>'Echanges territoires'!$B$3</f>
        <v/>
      </c>
      <c r="C21" s="68">
        <f>('Echanges - Eurostat'!F42+'Echanges - Eurostat'!F43+'Echanges - Eurostat'!F44+'Echanges - Eurostat'!F45)*'Allocation bovins'!D5/10^4</f>
        <v/>
      </c>
      <c r="E21" s="27">
        <f>Etiquettes!$C$9</f>
        <v/>
      </c>
      <c r="F21" s="120">
        <f>Etiquettes!$C$6</f>
        <v/>
      </c>
      <c r="G21" s="27">
        <f>Etiquettes!$I$8</f>
        <v/>
      </c>
      <c r="H21" s="27">
        <f>Etiquettes!$C$7</f>
        <v/>
      </c>
      <c r="I21" s="120" t="inlineStr">
        <is>
          <t>Exportation de coproduits C3 et alimentaire</t>
        </is>
      </c>
      <c r="J21" t="inlineStr">
        <is>
          <t>Statistique comprenant également les ovins et caprins = extrapolation à partir de la production de C3 de chaque espèce</t>
        </is>
      </c>
      <c r="K21" t="inlineStr">
        <is>
          <t>Douanes - Eurostat</t>
        </is>
      </c>
      <c r="L21" s="120" t="inlineStr">
        <is>
          <t>Echanges - Eurostat</t>
        </is>
      </c>
      <c r="M21" s="27">
        <f>Etiquettes!$H$13</f>
        <v/>
      </c>
      <c r="N21" s="121">
        <f>_xlfn.CONCAT(I21,IF(OR(ISBLANK(#REF!),ISERROR(#REF!)),"",_xlfn.CONCAT(" = ",MROUND(#REF!,1)," ",D21," (",K21,")")))</f>
        <v/>
      </c>
      <c r="O21" s="28" t="inlineStr">
        <is>
          <t>Moyenne</t>
        </is>
      </c>
    </row>
    <row r="22">
      <c r="A22">
        <f>'Echanges territoires'!$B$2</f>
        <v/>
      </c>
      <c r="B22">
        <f>Produits!$B$8</f>
        <v/>
      </c>
      <c r="C22" s="68">
        <f>'Echanges - Eurostat'!G14/10^4</f>
        <v/>
      </c>
      <c r="E22" s="27">
        <f>Etiquettes!$C$9</f>
        <v/>
      </c>
      <c r="F22" s="120">
        <f>Etiquettes!$C$6</f>
        <v/>
      </c>
      <c r="G22" s="27">
        <f>Etiquettes!$J$8</f>
        <v/>
      </c>
      <c r="H22" s="27">
        <f>Etiquettes!$C$7</f>
        <v/>
      </c>
      <c r="I22" s="120" t="inlineStr">
        <is>
          <t>Importation de carcasses fraîches</t>
        </is>
      </c>
      <c r="J22" t="inlineStr">
        <is>
          <t>Les échanges de carcasses congelées sont négligés</t>
        </is>
      </c>
      <c r="K22" t="inlineStr">
        <is>
          <t>Douanes - Eurostat</t>
        </is>
      </c>
      <c r="L22" s="120" t="inlineStr">
        <is>
          <t>Echanges - Eurostat</t>
        </is>
      </c>
      <c r="M22" s="27">
        <f>Etiquettes!$H$13</f>
        <v/>
      </c>
      <c r="N22" s="121">
        <f>_xlfn.CONCAT(I22,IF(OR(ISBLANK(C22),ISERROR(C22)),"",_xlfn.CONCAT(" = ",MROUND(C22,1)," ",D22," (",K22,")")))</f>
        <v/>
      </c>
      <c r="O22" s="27" t="inlineStr">
        <is>
          <t>Très élevée</t>
        </is>
      </c>
      <c r="Q22" s="143" t="inlineStr">
        <is>
          <t>Echanges 10.11</t>
        </is>
      </c>
    </row>
    <row r="23">
      <c r="A23">
        <f>'Echanges territoires'!$B$2</f>
        <v/>
      </c>
      <c r="B23">
        <f>Produits!$B$10</f>
        <v/>
      </c>
      <c r="C23" s="68">
        <f>('Echanges - Eurostat'!G15+'Echanges - Eurostat'!G16+'Echanges - Eurostat'!G17+'Echanges - Eurostat'!G18+'Echanges - Eurostat'!G19)/10^4</f>
        <v/>
      </c>
      <c r="E23" s="27">
        <f>Etiquettes!$C$9</f>
        <v/>
      </c>
      <c r="F23" s="120">
        <f>Etiquettes!$C$6</f>
        <v/>
      </c>
      <c r="G23" s="27">
        <f>Etiquettes!$J$8</f>
        <v/>
      </c>
      <c r="H23" s="27">
        <f>Etiquettes!$C$7</f>
        <v/>
      </c>
      <c r="I23" s="120" t="inlineStr">
        <is>
          <t>Importation de morceaux frais</t>
        </is>
      </c>
      <c r="K23" t="inlineStr">
        <is>
          <t>Douanes - Eurostat</t>
        </is>
      </c>
      <c r="L23" s="120" t="inlineStr">
        <is>
          <t>Echanges - Eurostat</t>
        </is>
      </c>
      <c r="M23" s="27">
        <f>Etiquettes!$H$13</f>
        <v/>
      </c>
      <c r="N23" s="121">
        <f>_xlfn.CONCAT(I23,IF(OR(ISBLANK(C23),ISERROR(C23)),"",_xlfn.CONCAT(" = ",MROUND(C23,1)," ",D23," (",K23,")")))</f>
        <v/>
      </c>
      <c r="O23" s="27" t="inlineStr">
        <is>
          <t>Très élevée</t>
        </is>
      </c>
    </row>
    <row r="24">
      <c r="A24">
        <f>'Echanges territoires'!$B$2</f>
        <v/>
      </c>
      <c r="B24">
        <f>Produits!$B$11</f>
        <v/>
      </c>
      <c r="C24" s="68">
        <f>('Echanges - Eurostat'!G21+'Echanges - Eurostat'!G22+'Echanges - Eurostat'!G23+'Echanges - Eurostat'!G24+'Echanges - Eurostat'!G25+'Echanges - Eurostat'!G26+'Echanges - Eurostat'!G27)/10^4</f>
        <v/>
      </c>
      <c r="E24" s="27">
        <f>Etiquettes!$C$9</f>
        <v/>
      </c>
      <c r="F24" s="120">
        <f>Etiquettes!$C$6</f>
        <v/>
      </c>
      <c r="G24" s="27">
        <f>Etiquettes!$J$8</f>
        <v/>
      </c>
      <c r="H24" s="27">
        <f>Etiquettes!$C$7</f>
        <v/>
      </c>
      <c r="I24" s="120" t="inlineStr">
        <is>
          <t>Importation de morceaux congelés</t>
        </is>
      </c>
      <c r="K24" t="inlineStr">
        <is>
          <t>Douanes - Eurostat</t>
        </is>
      </c>
      <c r="L24" s="120" t="inlineStr">
        <is>
          <t>Echanges - Eurostat</t>
        </is>
      </c>
      <c r="M24" s="27">
        <f>Etiquettes!$H$13</f>
        <v/>
      </c>
      <c r="N24" s="121">
        <f>_xlfn.CONCAT(I24,IF(OR(ISBLANK(C24),ISERROR(C24)),"",_xlfn.CONCAT(" = ",MROUND(C24,1)," ",D24," (",K24,")")))</f>
        <v/>
      </c>
      <c r="O24" s="27" t="inlineStr">
        <is>
          <t>Très élevée</t>
        </is>
      </c>
    </row>
    <row r="25">
      <c r="A25">
        <f>'Echanges territoires'!$B$2</f>
        <v/>
      </c>
      <c r="B25">
        <f>Produits!$B$12</f>
        <v/>
      </c>
      <c r="C25" s="68">
        <f>('Echanges - Eurostat'!G29+'Echanges - Eurostat'!G30+'Echanges - Eurostat'!G32+'Echanges - Eurostat'!G33+'Echanges - Eurostat'!G35+'Echanges - Eurostat'!G36)/10^4</f>
        <v/>
      </c>
      <c r="E25" s="27">
        <f>Etiquettes!$C$9</f>
        <v/>
      </c>
      <c r="F25" s="120">
        <f>Etiquettes!$C$6</f>
        <v/>
      </c>
      <c r="G25" s="27">
        <f>Etiquettes!$J$8</f>
        <v/>
      </c>
      <c r="H25" s="27">
        <f>Etiquettes!$C$7</f>
        <v/>
      </c>
      <c r="I25" s="120" t="inlineStr">
        <is>
          <t>Importation d'abats</t>
        </is>
      </c>
      <c r="K25" t="inlineStr">
        <is>
          <t>Douanes - Eurostat</t>
        </is>
      </c>
      <c r="L25" s="120" t="inlineStr">
        <is>
          <t>Echanges - Eurostat</t>
        </is>
      </c>
      <c r="M25" s="27">
        <f>Etiquettes!$H$13</f>
        <v/>
      </c>
      <c r="N25" s="121">
        <f>_xlfn.CONCAT(I25,IF(OR(ISBLANK(C25),ISERROR(C25)),"",_xlfn.CONCAT(" = ",MROUND(C25,1)," ",D25," (",K25,")")))</f>
        <v/>
      </c>
      <c r="O25" s="27" t="inlineStr">
        <is>
          <t>Très élevée</t>
        </is>
      </c>
    </row>
    <row r="26">
      <c r="A26">
        <f>'Echanges territoires'!$B$2</f>
        <v/>
      </c>
      <c r="B26">
        <f>Produits!$B$17</f>
        <v/>
      </c>
      <c r="C26" s="68">
        <f>('Echanges - Eurostat'!G42+'Echanges - Eurostat'!G43+'Echanges - Eurostat'!G44+'Echanges - Eurostat'!G45)*'Allocation bovins'!E5/10^4</f>
        <v/>
      </c>
      <c r="E26" s="27">
        <f>Etiquettes!$C$9</f>
        <v/>
      </c>
      <c r="F26" s="120">
        <f>Etiquettes!$C$6</f>
        <v/>
      </c>
      <c r="G26" s="27">
        <f>Etiquettes!$J$8</f>
        <v/>
      </c>
      <c r="H26" s="27">
        <f>Etiquettes!$C$7</f>
        <v/>
      </c>
      <c r="I26" s="120" t="inlineStr">
        <is>
          <t>Importation de coproduits C3 et alimentaire</t>
        </is>
      </c>
      <c r="J26" t="inlineStr">
        <is>
          <t>Statistique comprenant également les ovins et caprins = extrapolation à partir de la production de C3 de chaque espèce</t>
        </is>
      </c>
      <c r="K26" t="inlineStr">
        <is>
          <t>Douanes - Eurostat</t>
        </is>
      </c>
      <c r="L26" s="120" t="inlineStr">
        <is>
          <t>Echanges - Eurostat</t>
        </is>
      </c>
      <c r="M26" s="27">
        <f>Etiquettes!$H$13</f>
        <v/>
      </c>
      <c r="N26" s="121">
        <f>_xlfn.CONCAT(I26,IF(OR(ISBLANK(C26),ISERROR(C26)),"",_xlfn.CONCAT(" = ",MROUND(C26,1)," ",D26," (",K26,")")))</f>
        <v/>
      </c>
      <c r="O26" s="28" t="inlineStr">
        <is>
          <t>Moyenne</t>
        </is>
      </c>
    </row>
    <row r="27">
      <c r="A27">
        <f>Produits!$B$8</f>
        <v/>
      </c>
      <c r="B27">
        <f>'Echanges territoires'!$B$3</f>
        <v/>
      </c>
      <c r="C27" s="68">
        <f>'Echanges - Eurostat'!H14/10^4</f>
        <v/>
      </c>
      <c r="E27" s="27">
        <f>Etiquettes!$C$9</f>
        <v/>
      </c>
      <c r="F27" s="120">
        <f>Etiquettes!$C$6</f>
        <v/>
      </c>
      <c r="G27" s="27">
        <f>Etiquettes!$J$8</f>
        <v/>
      </c>
      <c r="H27" s="27">
        <f>Etiquettes!$C$7</f>
        <v/>
      </c>
      <c r="I27" s="120" t="inlineStr">
        <is>
          <t>Exportation de carcasses fraîches</t>
        </is>
      </c>
      <c r="J27" t="inlineStr">
        <is>
          <t>Les échanges de carcasses congelées sont négligés</t>
        </is>
      </c>
      <c r="K27" t="inlineStr">
        <is>
          <t>Douanes - Eurostat</t>
        </is>
      </c>
      <c r="L27" s="120" t="inlineStr">
        <is>
          <t>Echanges - Eurostat</t>
        </is>
      </c>
      <c r="M27" s="27">
        <f>Etiquettes!$H$13</f>
        <v/>
      </c>
      <c r="N27" s="121">
        <f>_xlfn.CONCAT(I27,IF(OR(ISBLANK(C27),ISERROR(C27)),"",_xlfn.CONCAT(" = ",MROUND(C27,1)," ",D27," (",K27,")")))</f>
        <v/>
      </c>
      <c r="O27" s="27" t="inlineStr">
        <is>
          <t>Très élevée</t>
        </is>
      </c>
    </row>
    <row r="28">
      <c r="A28">
        <f>Produits!$B$10</f>
        <v/>
      </c>
      <c r="B28">
        <f>'Echanges territoires'!$B$3</f>
        <v/>
      </c>
      <c r="C28" s="68">
        <f>('Echanges - Eurostat'!H15+'Echanges - Eurostat'!H16+'Echanges - Eurostat'!H17+'Echanges - Eurostat'!H18+'Echanges - Eurostat'!H19)/10^4</f>
        <v/>
      </c>
      <c r="E28" s="27">
        <f>Etiquettes!$C$9</f>
        <v/>
      </c>
      <c r="F28" s="120">
        <f>Etiquettes!$C$6</f>
        <v/>
      </c>
      <c r="G28" s="27">
        <f>Etiquettes!$J$8</f>
        <v/>
      </c>
      <c r="H28" s="27">
        <f>Etiquettes!$C$7</f>
        <v/>
      </c>
      <c r="I28" s="120" t="inlineStr">
        <is>
          <t>Exportation de morceaux frais</t>
        </is>
      </c>
      <c r="J28" s="27" t="n"/>
      <c r="K28" t="inlineStr">
        <is>
          <t>Douanes - Eurostat</t>
        </is>
      </c>
      <c r="L28" s="120" t="inlineStr">
        <is>
          <t>Echanges - Eurostat</t>
        </is>
      </c>
      <c r="M28" s="27">
        <f>Etiquettes!$H$13</f>
        <v/>
      </c>
      <c r="N28" s="121">
        <f>_xlfn.CONCAT(I28,IF(OR(ISBLANK(C28),ISERROR(C28)),"",_xlfn.CONCAT(" = ",MROUND(C28,1)," ",D28," (",K28,")")))</f>
        <v/>
      </c>
      <c r="O28" s="27" t="inlineStr">
        <is>
          <t>Très élevée</t>
        </is>
      </c>
    </row>
    <row r="29">
      <c r="A29">
        <f>Produits!$B$11</f>
        <v/>
      </c>
      <c r="B29">
        <f>'Echanges territoires'!$B$3</f>
        <v/>
      </c>
      <c r="C29" s="68">
        <f>('Echanges - Eurostat'!H21+'Echanges - Eurostat'!H22+'Echanges - Eurostat'!H23+'Echanges - Eurostat'!H24+'Echanges - Eurostat'!H25+'Echanges - Eurostat'!H26+'Echanges - Eurostat'!H27)/10^4</f>
        <v/>
      </c>
      <c r="E29" s="27">
        <f>Etiquettes!$C$9</f>
        <v/>
      </c>
      <c r="F29" s="120">
        <f>Etiquettes!$C$6</f>
        <v/>
      </c>
      <c r="G29" s="27">
        <f>Etiquettes!$J$8</f>
        <v/>
      </c>
      <c r="H29" s="27">
        <f>Etiquettes!$C$7</f>
        <v/>
      </c>
      <c r="I29" s="120" t="inlineStr">
        <is>
          <t>Exportation de morceaux congelés</t>
        </is>
      </c>
      <c r="J29" s="27" t="n"/>
      <c r="K29" t="inlineStr">
        <is>
          <t>Douanes - Eurostat</t>
        </is>
      </c>
      <c r="L29" s="120" t="inlineStr">
        <is>
          <t>Echanges - Eurostat</t>
        </is>
      </c>
      <c r="M29" s="27">
        <f>Etiquettes!$H$13</f>
        <v/>
      </c>
      <c r="N29" s="121">
        <f>_xlfn.CONCAT(I29,IF(OR(ISBLANK(C29),ISERROR(C29)),"",_xlfn.CONCAT(" = ",MROUND(C29,1)," ",D29," (",K29,")")))</f>
        <v/>
      </c>
      <c r="O29" s="27" t="inlineStr">
        <is>
          <t>Très élevée</t>
        </is>
      </c>
    </row>
    <row r="30">
      <c r="A30">
        <f>Produits!$B$12</f>
        <v/>
      </c>
      <c r="B30">
        <f>'Echanges territoires'!$B$3</f>
        <v/>
      </c>
      <c r="C30" s="68">
        <f>('Echanges - Eurostat'!H29+'Echanges - Eurostat'!H30+'Echanges - Eurostat'!H32+'Echanges - Eurostat'!H33+'Echanges - Eurostat'!H34+'Echanges - Eurostat'!H35+'Echanges - Eurostat'!H36)/10^4</f>
        <v/>
      </c>
      <c r="E30" s="27">
        <f>Etiquettes!$C$9</f>
        <v/>
      </c>
      <c r="F30" s="120">
        <f>Etiquettes!$C$6</f>
        <v/>
      </c>
      <c r="G30" s="27">
        <f>Etiquettes!$J$8</f>
        <v/>
      </c>
      <c r="H30" s="27">
        <f>Etiquettes!$C$7</f>
        <v/>
      </c>
      <c r="I30" s="120" t="inlineStr">
        <is>
          <t>Exportation d'abats</t>
        </is>
      </c>
      <c r="J30" s="27" t="n"/>
      <c r="K30" t="inlineStr">
        <is>
          <t>Douanes - Eurostat</t>
        </is>
      </c>
      <c r="L30" s="120" t="inlineStr">
        <is>
          <t>Echanges - Eurostat</t>
        </is>
      </c>
      <c r="M30" s="27">
        <f>Etiquettes!$H$13</f>
        <v/>
      </c>
      <c r="N30" s="121">
        <f>_xlfn.CONCAT(I30,IF(OR(ISBLANK(C30),ISERROR(C30)),"",_xlfn.CONCAT(" = ",MROUND(C30,1)," ",D30," (",K30,")")))</f>
        <v/>
      </c>
      <c r="O30" s="27" t="inlineStr">
        <is>
          <t>Très élevée</t>
        </is>
      </c>
    </row>
    <row r="31">
      <c r="A31">
        <f>Produits!$B$17</f>
        <v/>
      </c>
      <c r="B31">
        <f>'Echanges territoires'!$B$3</f>
        <v/>
      </c>
      <c r="C31" s="68">
        <f>('Echanges - Eurostat'!H42+'Echanges - Eurostat'!H43+'Echanges - Eurostat'!H44+'Echanges - Eurostat'!H45)*'Allocation bovins'!E5/10^4</f>
        <v/>
      </c>
      <c r="E31" s="27">
        <f>Etiquettes!$C$9</f>
        <v/>
      </c>
      <c r="F31" s="120">
        <f>Etiquettes!$C$6</f>
        <v/>
      </c>
      <c r="G31" s="27">
        <f>Etiquettes!$J$8</f>
        <v/>
      </c>
      <c r="H31" s="27">
        <f>Etiquettes!$C$7</f>
        <v/>
      </c>
      <c r="I31" s="120" t="inlineStr">
        <is>
          <t>Exportation de coproduits C3 et alimentaire</t>
        </is>
      </c>
      <c r="J31" t="inlineStr">
        <is>
          <t>Statistique comprenant également les ovins et caprins = extrapolation à partir de la production de C3 de chaque espèce</t>
        </is>
      </c>
      <c r="K31" t="inlineStr">
        <is>
          <t>Douanes - Eurostat</t>
        </is>
      </c>
      <c r="L31" s="120" t="inlineStr">
        <is>
          <t>Echanges - Eurostat</t>
        </is>
      </c>
      <c r="M31" s="27">
        <f>Etiquettes!$H$13</f>
        <v/>
      </c>
      <c r="N31" s="121">
        <f>_xlfn.CONCAT(I31,IF(OR(ISBLANK(C31),ISERROR(C31)),"",_xlfn.CONCAT(" = ",MROUND(C31,1)," ",D31," (",K31,")")))</f>
        <v/>
      </c>
      <c r="O31" s="28" t="inlineStr">
        <is>
          <t>Moyenne</t>
        </is>
      </c>
    </row>
    <row r="32">
      <c r="C32" s="68" t="n"/>
    </row>
  </sheetData>
  <mergeCells count="3">
    <mergeCell ref="Q22:Q31"/>
    <mergeCell ref="Q12:Q21"/>
    <mergeCell ref="Q2:Q11"/>
  </mergeCells>
  <pageMargins left="0.75" right="0.75" top="1" bottom="1" header="0.5" footer="0.5"/>
</worksheet>
</file>

<file path=xl/worksheets/sheet13.xml><?xml version="1.0" encoding="utf-8"?>
<worksheet xmlns="http://schemas.openxmlformats.org/spreadsheetml/2006/main">
  <sheetPr>
    <tabColor rgb="FFFFC000"/>
    <outlinePr summaryBelow="1" summaryRight="1"/>
    <pageSetUpPr/>
  </sheetPr>
  <dimension ref="A1:J100"/>
  <sheetViews>
    <sheetView topLeftCell="A4" workbookViewId="0">
      <selection activeCell="Z40" sqref="Z40"/>
    </sheetView>
  </sheetViews>
  <sheetFormatPr baseColWidth="10" defaultColWidth="8.88671875" defaultRowHeight="11.4" customHeight="1"/>
  <cols>
    <col width="14.88671875" customWidth="1" style="50" min="1" max="1"/>
    <col width="114.77734375" customWidth="1" style="50" min="2" max="2"/>
    <col width="11" customWidth="1" style="50" min="3" max="8"/>
    <col width="8.88671875" customWidth="1" style="50" min="9" max="9"/>
    <col width="9.109375" bestFit="1" customWidth="1" style="50" min="10" max="10"/>
    <col width="8.88671875" customWidth="1" style="50" min="11" max="16384"/>
  </cols>
  <sheetData>
    <row r="1">
      <c r="A1" s="49" t="inlineStr">
        <is>
          <t>Données extraites le06/02/2025 12:50:03 depuis [ESTAT]</t>
        </is>
      </c>
    </row>
    <row r="2">
      <c r="A2" s="49" t="inlineStr">
        <is>
          <t xml:space="preserve">Dataset: </t>
        </is>
      </c>
      <c r="B2" s="51" t="inlineStr">
        <is>
          <t>Commerce UE depuis 1988 par SH2,4,6 et NC8 [ds-045409__custom_15281585]</t>
        </is>
      </c>
    </row>
    <row r="3">
      <c r="A3" s="49" t="inlineStr">
        <is>
          <t>Dernière mise à jour:</t>
        </is>
      </c>
      <c r="B3" s="49" t="inlineStr">
        <is>
          <t>16/01/2025 11:00</t>
        </is>
      </c>
    </row>
    <row r="5">
      <c r="A5" s="51" t="inlineStr">
        <is>
          <t>Fréquence</t>
        </is>
      </c>
      <c r="C5" s="49" t="inlineStr">
        <is>
          <t>Annual</t>
        </is>
      </c>
    </row>
    <row r="6">
      <c r="A6" s="51" t="inlineStr">
        <is>
          <t>REPORTER</t>
        </is>
      </c>
      <c r="C6" s="49" t="inlineStr">
        <is>
          <t>France (incl. Saint-Barthélemy 'BL' -&gt; 2012; incl. Guyane française 'GF', Guadeloupe 'GP', Martinique 'MQ', Réunion 'RE' depuis 1997; incl. Mayotte 'YT' depuis 2014)</t>
        </is>
      </c>
    </row>
    <row r="7">
      <c r="A7" s="51" t="inlineStr">
        <is>
          <t>PARTNER</t>
        </is>
      </c>
      <c r="C7" s="49" t="inlineStr">
        <is>
          <t>Tous les pays du monde</t>
        </is>
      </c>
    </row>
    <row r="8">
      <c r="A8" s="51" t="inlineStr">
        <is>
          <t>INDICATORS</t>
        </is>
      </c>
      <c r="C8" s="49" t="inlineStr">
        <is>
          <t>QUANTITY_IN_100KG</t>
        </is>
      </c>
    </row>
    <row r="10">
      <c r="A10" s="146" t="inlineStr">
        <is>
          <t>TIME</t>
        </is>
      </c>
      <c r="B10" s="182" t="n"/>
      <c r="C10" s="147" t="inlineStr">
        <is>
          <t>2015</t>
        </is>
      </c>
      <c r="D10" s="182" t="n"/>
      <c r="E10" s="147" t="inlineStr">
        <is>
          <t>2019</t>
        </is>
      </c>
      <c r="F10" s="182" t="n"/>
      <c r="G10" s="147" t="inlineStr">
        <is>
          <t>2023</t>
        </is>
      </c>
      <c r="H10" s="182" t="n"/>
    </row>
    <row r="11">
      <c r="A11" s="146" t="inlineStr">
        <is>
          <t>FLOW (Libellés)</t>
        </is>
      </c>
      <c r="B11" s="182" t="n"/>
      <c r="C11" s="52" t="inlineStr">
        <is>
          <t>IMPORTATION</t>
        </is>
      </c>
      <c r="D11" s="52" t="inlineStr">
        <is>
          <t>EXPORTATION</t>
        </is>
      </c>
      <c r="E11" s="52" t="inlineStr">
        <is>
          <t>IMPORTATION</t>
        </is>
      </c>
      <c r="F11" s="52" t="inlineStr">
        <is>
          <t>EXPORTATION</t>
        </is>
      </c>
      <c r="G11" s="52" t="inlineStr">
        <is>
          <t>IMPORTATION</t>
        </is>
      </c>
      <c r="H11" s="52" t="inlineStr">
        <is>
          <t>EXPORTATION</t>
        </is>
      </c>
    </row>
    <row r="12">
      <c r="A12" s="53" t="inlineStr">
        <is>
          <t>PRODUCT (Codes)</t>
        </is>
      </c>
      <c r="B12" s="53" t="inlineStr">
        <is>
          <t>PRODUCT (Libellés)</t>
        </is>
      </c>
      <c r="C12" s="54" t="inlineStr"/>
      <c r="D12" s="54" t="inlineStr"/>
      <c r="E12" s="54" t="inlineStr"/>
      <c r="F12" s="54" t="inlineStr"/>
      <c r="G12" s="54" t="inlineStr"/>
      <c r="H12" s="54" t="inlineStr"/>
    </row>
    <row r="13">
      <c r="A13" s="55" t="inlineStr">
        <is>
          <t>010229</t>
        </is>
      </c>
      <c r="B13" s="55" t="inlineStr">
        <is>
          <t>Bovins domestiques vivants (à l'excl. des animaux reproducteurs de race pure)</t>
        </is>
      </c>
      <c r="C13" s="98" t="n">
        <v>109870.7</v>
      </c>
      <c r="D13" s="99" t="n">
        <v>4145627.78</v>
      </c>
      <c r="E13" s="99" t="n">
        <v>169197.54</v>
      </c>
      <c r="F13" s="99" t="n">
        <v>4656934.74</v>
      </c>
      <c r="G13" s="99" t="n">
        <v>99380.75999999999</v>
      </c>
      <c r="H13" s="99" t="n">
        <v>4182242.52</v>
      </c>
    </row>
    <row r="14">
      <c r="A14" s="55" t="inlineStr">
        <is>
          <t>02011000</t>
        </is>
      </c>
      <c r="B14" s="55" t="inlineStr">
        <is>
          <t>Carcasses ou demi-carcasses, de bovins, fraîches ou réfrigérées</t>
        </is>
      </c>
      <c r="C14" s="100" t="n">
        <v>327095.08</v>
      </c>
      <c r="D14" s="100" t="n">
        <v>393225.17</v>
      </c>
      <c r="E14" s="100" t="n">
        <v>286063.56</v>
      </c>
      <c r="F14" s="100" t="n">
        <v>477778.91</v>
      </c>
      <c r="G14" s="102" t="n">
        <v>370016.64</v>
      </c>
      <c r="H14" s="102" t="n">
        <v>434276.21</v>
      </c>
      <c r="J14" s="145" t="inlineStr">
        <is>
          <t>Carcasses fraiches</t>
        </is>
      </c>
    </row>
    <row r="15">
      <c r="A15" s="55" t="inlineStr">
        <is>
          <t>02012020</t>
        </is>
      </c>
      <c r="B15" s="55" t="inlineStr">
        <is>
          <t>Quartiers dits "compensés", de bovins, non désossés, frais ou réfrigérés</t>
        </is>
      </c>
      <c r="C15" s="99" t="n">
        <v>10207.16</v>
      </c>
      <c r="D15" s="99" t="n">
        <v>147611.23</v>
      </c>
      <c r="E15" s="99" t="n">
        <v>12693.27</v>
      </c>
      <c r="F15" s="99" t="n">
        <v>100792.98</v>
      </c>
      <c r="G15" s="103" t="n">
        <v>36528.49</v>
      </c>
      <c r="H15" s="103" t="n">
        <v>144033.42</v>
      </c>
      <c r="J15" s="145" t="inlineStr">
        <is>
          <t>Morceaux frais</t>
        </is>
      </c>
    </row>
    <row r="16">
      <c r="A16" s="55" t="inlineStr">
        <is>
          <t>02012030</t>
        </is>
      </c>
      <c r="B16" s="55" t="inlineStr">
        <is>
          <t>Quartiers avant de bovins, attenants ou séparés, non désossés, frais ou réfrigérés</t>
        </is>
      </c>
      <c r="C16" s="100" t="n">
        <v>160300.13</v>
      </c>
      <c r="D16" s="100" t="n">
        <v>440312.78</v>
      </c>
      <c r="E16" s="100" t="n">
        <v>120881.71</v>
      </c>
      <c r="F16" s="100" t="n">
        <v>402244.03</v>
      </c>
      <c r="G16" s="102" t="n">
        <v>93980.64</v>
      </c>
      <c r="H16" s="102" t="n">
        <v>250639.62</v>
      </c>
    </row>
    <row r="17">
      <c r="A17" s="55" t="inlineStr">
        <is>
          <t>02012050</t>
        </is>
      </c>
      <c r="B17" s="55" t="inlineStr">
        <is>
          <t>Quartiers arrière de bovins, attenants ou séparés, non désossés, frais ou réfrigérés</t>
        </is>
      </c>
      <c r="C17" s="99" t="n">
        <v>130659.97</v>
      </c>
      <c r="D17" s="99" t="n">
        <v>416995.13</v>
      </c>
      <c r="E17" s="99" t="n">
        <v>86883.66</v>
      </c>
      <c r="F17" s="98" t="n">
        <v>398093.4</v>
      </c>
      <c r="G17" s="103" t="n">
        <v>62453.13</v>
      </c>
      <c r="H17" s="103" t="n">
        <v>376942.21</v>
      </c>
    </row>
    <row r="18">
      <c r="A18" s="55" t="inlineStr">
        <is>
          <t>02012090</t>
        </is>
      </c>
      <c r="B18" s="55" t="inlineStr">
        <is>
          <t>Viandes de bovins, non désossées, fraîches ou réfrigérées (à l'excl. des carcasses et demi-carcasses, des quartiers compensés et des quartiers avant et arrière)</t>
        </is>
      </c>
      <c r="C18" s="100" t="n">
        <v>218184.28</v>
      </c>
      <c r="D18" s="101" t="n">
        <v>257621.2</v>
      </c>
      <c r="E18" s="100" t="n">
        <v>239468.11</v>
      </c>
      <c r="F18" s="101" t="n">
        <v>198025.5</v>
      </c>
      <c r="G18" s="102" t="n">
        <v>260772.37</v>
      </c>
      <c r="H18" s="102" t="n">
        <v>139662.75</v>
      </c>
    </row>
    <row r="19">
      <c r="A19" s="55" t="inlineStr">
        <is>
          <t>02013000</t>
        </is>
      </c>
      <c r="B19" s="55" t="inlineStr">
        <is>
          <t>Viandes désossées de bovins, fraîches ou réfrigérées</t>
        </is>
      </c>
      <c r="C19" s="99" t="n">
        <v>1099858.79</v>
      </c>
      <c r="D19" s="99" t="n">
        <v>224532.78</v>
      </c>
      <c r="E19" s="99" t="n">
        <v>1056356.53</v>
      </c>
      <c r="F19" s="99" t="n">
        <v>264484.68</v>
      </c>
      <c r="G19" s="103" t="n">
        <v>1114369.68</v>
      </c>
      <c r="H19" s="103" t="n">
        <v>276848.98</v>
      </c>
    </row>
    <row r="20">
      <c r="A20" s="55" t="inlineStr">
        <is>
          <t>02021000</t>
        </is>
      </c>
      <c r="B20" s="55" t="inlineStr">
        <is>
          <t>Carcasses ou demi-carcasses, de bovins, congelées</t>
        </is>
      </c>
      <c r="C20" s="100" t="n">
        <v>1282.13</v>
      </c>
      <c r="D20" s="100" t="n">
        <v>706.8099999999999</v>
      </c>
      <c r="E20" s="100" t="n">
        <v>2842.72</v>
      </c>
      <c r="F20" s="100" t="n">
        <v>1024.22</v>
      </c>
      <c r="G20" s="100" t="n">
        <v>62.06</v>
      </c>
      <c r="H20" s="100" t="n">
        <v>38.87</v>
      </c>
      <c r="J20" s="50" t="inlineStr">
        <is>
          <t>Carcasses congelées (à négliger)</t>
        </is>
      </c>
    </row>
    <row r="21">
      <c r="A21" s="55" t="inlineStr">
        <is>
          <t>02022010</t>
        </is>
      </c>
      <c r="B21" s="55" t="inlineStr">
        <is>
          <t>Quartiers compensés de bovins, non désossés, congelés</t>
        </is>
      </c>
      <c r="C21" s="99" t="n">
        <v>1064.77</v>
      </c>
      <c r="D21" s="99" t="n">
        <v>1534.09</v>
      </c>
      <c r="E21" s="99" t="n">
        <v>22.33</v>
      </c>
      <c r="F21" s="99" t="n">
        <v>52.67</v>
      </c>
      <c r="G21" s="103" t="n">
        <v>222.91</v>
      </c>
      <c r="H21" s="103" t="n">
        <v>18.64</v>
      </c>
      <c r="J21" s="145" t="inlineStr">
        <is>
          <t>Morceaux congelés</t>
        </is>
      </c>
    </row>
    <row r="22">
      <c r="A22" s="55" t="inlineStr">
        <is>
          <t>02022030</t>
        </is>
      </c>
      <c r="B22" s="55" t="inlineStr">
        <is>
          <t>Quartiers avant de bovins, attenants ou séparés, non désossés, congelés</t>
        </is>
      </c>
      <c r="C22" s="100" t="n">
        <v>13325.65</v>
      </c>
      <c r="D22" s="100" t="n">
        <v>2540.98</v>
      </c>
      <c r="E22" s="100" t="n">
        <v>5907.12</v>
      </c>
      <c r="F22" s="100" t="n">
        <v>1671.37</v>
      </c>
      <c r="G22" s="102" t="n">
        <v>6882.13</v>
      </c>
      <c r="H22" s="102" t="n">
        <v>732.35</v>
      </c>
    </row>
    <row r="23">
      <c r="A23" s="55" t="inlineStr">
        <is>
          <t>02022050</t>
        </is>
      </c>
      <c r="B23" s="55" t="inlineStr">
        <is>
          <t>Quartiers arrière de bovins, attenants ou séparés, non désossés, congelés</t>
        </is>
      </c>
      <c r="C23" s="99" t="n">
        <v>447.56</v>
      </c>
      <c r="D23" s="99" t="n">
        <v>26.57</v>
      </c>
      <c r="E23" s="99" t="n">
        <v>136.32</v>
      </c>
      <c r="F23" s="99" t="n">
        <v>201.42</v>
      </c>
      <c r="G23" s="105" t="n">
        <v>421.8</v>
      </c>
      <c r="H23" s="103" t="n">
        <v>147.84</v>
      </c>
    </row>
    <row r="24">
      <c r="A24" s="55" t="inlineStr">
        <is>
          <t>02022090</t>
        </is>
      </c>
      <c r="B24" s="55" t="inlineStr">
        <is>
          <t>Viandes de bovins, non désossées, congelées (à l'excl. des carcasses et demi-carcasses, des quartiers compensés et des quartiers avant et arrière)</t>
        </is>
      </c>
      <c r="C24" s="100" t="n">
        <v>16266.83</v>
      </c>
      <c r="D24" s="100" t="n">
        <v>8594.58</v>
      </c>
      <c r="E24" s="100" t="n">
        <v>16638.49</v>
      </c>
      <c r="F24" s="100" t="n">
        <v>9340.67</v>
      </c>
      <c r="G24" s="102" t="n">
        <v>13379.61</v>
      </c>
      <c r="H24" s="102" t="n">
        <v>7976.48</v>
      </c>
    </row>
    <row r="25">
      <c r="A25" s="55" t="inlineStr">
        <is>
          <t>02023010</t>
        </is>
      </c>
      <c r="B25" s="55" t="inlineStr">
        <is>
          <t>Quartiers avant de bovins, désossés, congelés, entiers ou découpés en cinq morceaux au maximum, chaque quartier avant étant présenté en un seul bloc de congélation, ou quartiers compensés présentés en deux blocs de congélation contenant, l'un, le quartier avant entier ou découpé en cinq morceaux au maximum et, l'autre, le quartier arrière, à l'excl. du filet, en un seul morceau</t>
        </is>
      </c>
      <c r="C25" s="99" t="n">
        <v>40604.46</v>
      </c>
      <c r="D25" s="99" t="n">
        <v>7034.61</v>
      </c>
      <c r="E25" s="99" t="n">
        <v>43635.28</v>
      </c>
      <c r="F25" s="99" t="n">
        <v>4593.52</v>
      </c>
      <c r="G25" s="103" t="n">
        <v>48519.24</v>
      </c>
      <c r="H25" s="103" t="n">
        <v>3843.77</v>
      </c>
    </row>
    <row r="26">
      <c r="A26" s="55" t="inlineStr">
        <is>
          <t>02023050</t>
        </is>
      </c>
      <c r="B26" s="55" t="inlineStr">
        <is>
          <t>Découpes de quartiers avant et de poitrines australiennes de bovins, désossées, congelées</t>
        </is>
      </c>
      <c r="C26" s="100" t="n">
        <v>4017.59</v>
      </c>
      <c r="D26" s="100" t="n">
        <v>1761.62</v>
      </c>
      <c r="E26" s="100" t="n">
        <v>5336.07</v>
      </c>
      <c r="F26" s="100" t="n">
        <v>347.24</v>
      </c>
      <c r="G26" s="102" t="n">
        <v>7083.22</v>
      </c>
      <c r="H26" s="102" t="n">
        <v>667.79</v>
      </c>
    </row>
    <row r="27">
      <c r="A27" s="55" t="inlineStr">
        <is>
          <t>02023090</t>
        </is>
      </c>
      <c r="B27" s="55" t="inlineStr">
        <is>
          <t>Viandes désossées de bovins, congelées (à l'excl. des quartiers avant entiers ou découpés en cinq morceaux au maximum, chaque quartier avant étant présenté en un seul bloc de congélation, ou quartiers compensés présentés en deux blocs de congélation contenant, l'un, le quartier avant entier ou découpé en cinq morceaux au maximum et, l'autre, le quartier arrière {sauf filet, en un seul morceau} ainsi que les découpes de quartiers avant et de poitrines australiennes)</t>
        </is>
      </c>
      <c r="C27" s="99" t="n">
        <v>634188.6899999999</v>
      </c>
      <c r="D27" s="99" t="n">
        <v>143399.73</v>
      </c>
      <c r="E27" s="99" t="n">
        <v>671886.8100000001</v>
      </c>
      <c r="F27" s="98" t="n">
        <v>134741.8</v>
      </c>
      <c r="G27" s="103" t="n">
        <v>707481.54</v>
      </c>
      <c r="H27" s="103" t="n">
        <v>208754.22</v>
      </c>
    </row>
    <row r="28">
      <c r="A28" s="55" t="inlineStr">
        <is>
          <t>02061091</t>
        </is>
      </c>
      <c r="B28" s="55" t="inlineStr">
        <is>
          <t>Foies de bovins, comestibles, frais ou réfrigérés (à l'excl. de ceux destinés à la fabrication de produits pharmaceutiques)</t>
        </is>
      </c>
      <c r="C28" s="57" t="inlineStr">
        <is>
          <t>:</t>
        </is>
      </c>
      <c r="D28" s="57" t="inlineStr">
        <is>
          <t>:</t>
        </is>
      </c>
      <c r="E28" s="57" t="inlineStr">
        <is>
          <t>:</t>
        </is>
      </c>
      <c r="F28" s="57" t="inlineStr">
        <is>
          <t>:</t>
        </is>
      </c>
      <c r="G28" s="82" t="inlineStr">
        <is>
          <t>:</t>
        </is>
      </c>
      <c r="H28" s="82" t="inlineStr">
        <is>
          <t>:</t>
        </is>
      </c>
      <c r="J28" s="145" t="inlineStr">
        <is>
          <t>Abats</t>
        </is>
      </c>
    </row>
    <row r="29">
      <c r="A29" s="55" t="inlineStr">
        <is>
          <t>02061095</t>
        </is>
      </c>
      <c r="B29" s="55" t="inlineStr">
        <is>
          <t>Onglets et hampes de bovins, comestibles, frais ou réfrigérés (à l'excl. de ceux destinés à la fabrication de produits pharmaceutiques)</t>
        </is>
      </c>
      <c r="C29" s="99" t="n">
        <v>69037.53999999999</v>
      </c>
      <c r="D29" s="99" t="n">
        <v>2401.31</v>
      </c>
      <c r="E29" s="98" t="n">
        <v>72315.39999999999</v>
      </c>
      <c r="F29" s="99" t="n">
        <v>4350.85</v>
      </c>
      <c r="G29" s="103" t="n">
        <v>68340.77</v>
      </c>
      <c r="H29" s="103" t="n">
        <v>1962.21</v>
      </c>
    </row>
    <row r="30">
      <c r="A30" s="55" t="inlineStr">
        <is>
          <t>02061098</t>
        </is>
      </c>
      <c r="B30" s="55" t="inlineStr">
        <is>
          <t>Abats comestibles de bovins, frais ou réfrigérés (à l'excl. de ceux destinés à la fabrication de produits pharmaceutiques ainsi que des onglets et hampes)</t>
        </is>
      </c>
      <c r="C30" s="101" t="n">
        <v>169359.5</v>
      </c>
      <c r="D30" s="100" t="n">
        <v>95389.69</v>
      </c>
      <c r="E30" s="100" t="n">
        <v>147760.81</v>
      </c>
      <c r="F30" s="100" t="n">
        <v>89942.34</v>
      </c>
      <c r="G30" s="102" t="n">
        <v>136976.97</v>
      </c>
      <c r="H30" s="102" t="n">
        <v>103312.04</v>
      </c>
    </row>
    <row r="31">
      <c r="A31" s="55" t="inlineStr">
        <is>
          <t>02061099</t>
        </is>
      </c>
      <c r="B31" s="55" t="inlineStr">
        <is>
          <t>Abats comestibles de bovins, frais ou réfrigérés (à l'excl. de ceux destinés à la fabrication de produits pharmaceutiques ainsi que des foies, onglets et hampes)</t>
        </is>
      </c>
      <c r="C31" s="56" t="inlineStr">
        <is>
          <t>:</t>
        </is>
      </c>
      <c r="D31" s="56" t="inlineStr">
        <is>
          <t>:</t>
        </is>
      </c>
      <c r="E31" s="56" t="inlineStr">
        <is>
          <t>:</t>
        </is>
      </c>
      <c r="F31" s="56" t="inlineStr">
        <is>
          <t>:</t>
        </is>
      </c>
      <c r="G31" s="81" t="inlineStr">
        <is>
          <t>:</t>
        </is>
      </c>
      <c r="H31" s="81" t="inlineStr">
        <is>
          <t>:</t>
        </is>
      </c>
    </row>
    <row r="32">
      <c r="A32" s="55" t="inlineStr">
        <is>
          <t>02062100</t>
        </is>
      </c>
      <c r="B32" s="55" t="inlineStr">
        <is>
          <t>Langues de bovins, comestibles, congelées</t>
        </is>
      </c>
      <c r="C32" s="100" t="n">
        <v>6348.87</v>
      </c>
      <c r="D32" s="100" t="n">
        <v>2686.69</v>
      </c>
      <c r="E32" s="100" t="n">
        <v>6283.48</v>
      </c>
      <c r="F32" s="101" t="n">
        <v>2658.4</v>
      </c>
      <c r="G32" s="102" t="n">
        <v>4196.16</v>
      </c>
      <c r="H32" s="102" t="n">
        <v>5451.35</v>
      </c>
    </row>
    <row r="33">
      <c r="A33" s="55" t="inlineStr">
        <is>
          <t>02062200</t>
        </is>
      </c>
      <c r="B33" s="55" t="inlineStr">
        <is>
          <t>Foies de bovins, comestibles, congelés</t>
        </is>
      </c>
      <c r="C33" s="99" t="n">
        <v>16563.69</v>
      </c>
      <c r="D33" s="98" t="n">
        <v>54791.8</v>
      </c>
      <c r="E33" s="99" t="n">
        <v>16537.62</v>
      </c>
      <c r="F33" s="99" t="n">
        <v>80302.88</v>
      </c>
      <c r="G33" s="103" t="n">
        <v>12042.09</v>
      </c>
      <c r="H33" s="103" t="n">
        <v>48538.36</v>
      </c>
    </row>
    <row r="34">
      <c r="A34" s="55" t="inlineStr">
        <is>
          <t>02062910</t>
        </is>
      </c>
      <c r="B34" s="55" t="inlineStr">
        <is>
          <t>Abats comestibles de bovins, congelés, destinés à la fabrication de produits pharmaceutiques (à l'excl. des langues et des foies)</t>
        </is>
      </c>
      <c r="C34" s="100" t="n">
        <v>202.15</v>
      </c>
      <c r="D34" s="101" t="n">
        <v>221.6</v>
      </c>
      <c r="E34" s="100" t="n">
        <v>34.75</v>
      </c>
      <c r="F34" s="100" t="n">
        <v>4351.43</v>
      </c>
      <c r="G34" s="82" t="inlineStr">
        <is>
          <t>:</t>
        </is>
      </c>
      <c r="H34" s="102" t="n">
        <v>3331.71</v>
      </c>
    </row>
    <row r="35">
      <c r="A35" s="55" t="inlineStr">
        <is>
          <t>02062991</t>
        </is>
      </c>
      <c r="B35" s="55" t="inlineStr">
        <is>
          <t>Onglets et hampes de bovins, comestibles, congelés (à l'excl. de ceux destinés à la fabrication de produits pharmaceutiques)</t>
        </is>
      </c>
      <c r="C35" s="99" t="n">
        <v>1462.26</v>
      </c>
      <c r="D35" s="99" t="n">
        <v>13270.05</v>
      </c>
      <c r="E35" s="99" t="n">
        <v>2603.79</v>
      </c>
      <c r="F35" s="99" t="n">
        <v>6768.99</v>
      </c>
      <c r="G35" s="105" t="n">
        <v>1993.5</v>
      </c>
      <c r="H35" s="103" t="n">
        <v>5005.34</v>
      </c>
    </row>
    <row r="36">
      <c r="A36" s="55" t="inlineStr">
        <is>
          <t>02062999</t>
        </is>
      </c>
      <c r="B36" s="55" t="inlineStr">
        <is>
          <t>Abats comestibles de bovins, congelés (à l'excl. de ceux destinés à la fabrication de produits pharmaceutiques ainsi que des langues, foies, onglets et hampes)</t>
        </is>
      </c>
      <c r="C36" s="100" t="n">
        <v>83001.71000000001</v>
      </c>
      <c r="D36" s="100" t="n">
        <v>271394.56</v>
      </c>
      <c r="E36" s="101" t="n">
        <v>65970.3</v>
      </c>
      <c r="F36" s="100" t="n">
        <v>274951.87</v>
      </c>
      <c r="G36" s="102" t="n">
        <v>69724.03</v>
      </c>
      <c r="H36" s="102" t="n">
        <v>221746.17</v>
      </c>
    </row>
    <row r="37">
      <c r="A37" s="55" t="inlineStr">
        <is>
          <t>02102010</t>
        </is>
      </c>
      <c r="B37" s="55" t="inlineStr">
        <is>
          <t>Viandes non désossées de bovins, salées ou en saumure, séchées ou fumées</t>
        </is>
      </c>
      <c r="C37" s="99" t="n">
        <v>160.09</v>
      </c>
      <c r="D37" s="99" t="n">
        <v>0.45</v>
      </c>
      <c r="E37" s="99" t="n">
        <v>55.13</v>
      </c>
      <c r="F37" s="99" t="n">
        <v>307.64</v>
      </c>
      <c r="G37" s="99" t="n">
        <v>581.63</v>
      </c>
      <c r="H37" s="99" t="n">
        <v>831.4299999999999</v>
      </c>
      <c r="J37" s="145" t="inlineStr">
        <is>
          <t>VSSF</t>
        </is>
      </c>
    </row>
    <row r="38">
      <c r="A38" s="55" t="inlineStr">
        <is>
          <t>02102090</t>
        </is>
      </c>
      <c r="B38" s="55" t="inlineStr">
        <is>
          <t>Viandes désossées de bovins, salées ou en saumure, séchées ou fumées</t>
        </is>
      </c>
      <c r="C38" s="100" t="n">
        <v>23120.98</v>
      </c>
      <c r="D38" s="100" t="n">
        <v>3382.93</v>
      </c>
      <c r="E38" s="100" t="n">
        <v>31049.47</v>
      </c>
      <c r="F38" s="100" t="n">
        <v>4917.85</v>
      </c>
      <c r="G38" s="100" t="n">
        <v>30553.68</v>
      </c>
      <c r="H38" s="100" t="n">
        <v>6119.64</v>
      </c>
    </row>
    <row r="39">
      <c r="A39" s="55" t="inlineStr">
        <is>
          <t>02109951</t>
        </is>
      </c>
      <c r="B39" s="55" t="inlineStr">
        <is>
          <t>Onglets et hampes de bovins, comestibles, salés ou en saumure, séchés ou fumés (à l'excl. des foies)</t>
        </is>
      </c>
      <c r="C39" s="57" t="inlineStr">
        <is>
          <t>:</t>
        </is>
      </c>
      <c r="D39" s="57" t="inlineStr">
        <is>
          <t>:</t>
        </is>
      </c>
      <c r="E39" s="100" t="n">
        <v>0.06</v>
      </c>
      <c r="F39" s="100" t="n">
        <v>0.11</v>
      </c>
      <c r="G39" s="100" t="n">
        <v>13.51</v>
      </c>
      <c r="H39" s="100" t="n">
        <v>9.83</v>
      </c>
    </row>
    <row r="40">
      <c r="A40" s="55" t="inlineStr">
        <is>
          <t>02109959</t>
        </is>
      </c>
      <c r="B40" s="55" t="inlineStr">
        <is>
          <t>Abats comestibles de bovins, salés ou en saumure, séchés ou fumés (à l'excl. des onglets et des hampes)</t>
        </is>
      </c>
      <c r="C40" s="99" t="n">
        <v>430.69</v>
      </c>
      <c r="D40" s="99" t="n">
        <v>1407.24</v>
      </c>
      <c r="E40" s="98" t="n">
        <v>29.5</v>
      </c>
      <c r="F40" s="99" t="n">
        <v>1417.92</v>
      </c>
      <c r="G40" s="99" t="n">
        <v>56.02</v>
      </c>
      <c r="H40" s="99" t="n">
        <v>506.91</v>
      </c>
    </row>
    <row r="41">
      <c r="A41" s="55" t="inlineStr">
        <is>
          <t>02109990</t>
        </is>
      </c>
      <c r="B41" s="55" t="inlineStr">
        <is>
          <t>Farines et poudres, comestibles, de viandes ou d'abats (à l'excl. des farines et poudres de viandes ou d'abats de primates, de baleines, dauphins et marsouins {mammifères de l'ordre des cétacés}, de lamantins et dugongs {mammifères de l'ordre des siréniens}, d'otaries et phoques, lions de mer et morses et de reptiles)(2022-2500);Farines et poudres, comestibles, de viandes ou d'abats (à l'excl. des farines et poudres de viandes ou d'abats de primates, de baleines, dauphins et marsouins {mammifères de l'ordre des cétacés}, de lamantins et dugongs {mammifères de l'ordre des siréniens}, d'otaries et phoques, lions de mer et morses et de reptiles)(2012-2021);Farines et poudres comestibles, de viandes et d'abats(2002-2011)</t>
        </is>
      </c>
      <c r="C41" s="99" t="n">
        <v>337158.72</v>
      </c>
      <c r="D41" s="99" t="n">
        <v>270517.04</v>
      </c>
      <c r="E41" s="99" t="n">
        <v>299519.09</v>
      </c>
      <c r="F41" s="99" t="n">
        <v>138970.36</v>
      </c>
      <c r="G41" s="99" t="n">
        <v>1395.16</v>
      </c>
      <c r="H41" s="98" t="n">
        <v>110648.8</v>
      </c>
    </row>
    <row r="42">
      <c r="A42" s="55" t="inlineStr">
        <is>
          <t>15021010</t>
        </is>
      </c>
      <c r="B42" s="55" t="inlineStr">
        <is>
          <t>Suif des animaux des espèces bovine, ovine ou caprine destiné à des usages industriels (à l'excl. de la fabrication de denrées alimentaires, de la stéarine solaire et de l’huile)</t>
        </is>
      </c>
      <c r="C42" s="100" t="n">
        <v>14282.22</v>
      </c>
      <c r="D42" s="100" t="n">
        <v>654186.97</v>
      </c>
      <c r="E42" s="100" t="n">
        <v>881.8200000000001</v>
      </c>
      <c r="F42" s="100" t="n">
        <v>681236.29</v>
      </c>
      <c r="G42" s="102" t="n">
        <v>14389.06</v>
      </c>
      <c r="H42" s="102" t="n">
        <v>711914.1899999999</v>
      </c>
      <c r="J42" s="149" t="inlineStr">
        <is>
          <t>Graisses (C3) agrégées avec ovins et caprins</t>
        </is>
      </c>
    </row>
    <row r="43">
      <c r="A43" s="55" t="inlineStr">
        <is>
          <t>15021090</t>
        </is>
      </c>
      <c r="B43" s="55" t="inlineStr">
        <is>
          <t>Suif des animaux des espèces bovine, ovine ou caprine (à l’excl. des graisses destinées à des usages industriels/techniques, de l'huile et de la stéarine solaire)</t>
        </is>
      </c>
      <c r="C43" s="99" t="n">
        <v>20142.09</v>
      </c>
      <c r="D43" s="99" t="n">
        <v>2111.32</v>
      </c>
      <c r="E43" s="99" t="n">
        <v>20812.44</v>
      </c>
      <c r="F43" s="99" t="n">
        <v>5455.85</v>
      </c>
      <c r="G43" s="103" t="n">
        <v>34734.59</v>
      </c>
      <c r="H43" s="103" t="n">
        <v>17328.35</v>
      </c>
    </row>
    <row r="44">
      <c r="A44" s="55" t="inlineStr">
        <is>
          <t>15029010</t>
        </is>
      </c>
      <c r="B44" s="55" t="inlineStr">
        <is>
          <t>Graisses des animaux des espèces bovine, ovine ou caprine, destinées à des usages industriels (à l’excl. de celles destinées à la fabrication de produits pour l’alimentation humaine du suif, de la stéarine solaire et de l'oléomargarine)</t>
        </is>
      </c>
      <c r="C44" s="100" t="n">
        <v>64863.21</v>
      </c>
      <c r="D44" s="100" t="n">
        <v>121060.78</v>
      </c>
      <c r="E44" s="100" t="n">
        <v>124998.99</v>
      </c>
      <c r="F44" s="100" t="n">
        <v>525734.98</v>
      </c>
      <c r="G44" s="102" t="n">
        <v>70247.78</v>
      </c>
      <c r="H44" s="102" t="n">
        <v>607484.95</v>
      </c>
    </row>
    <row r="45">
      <c r="A45" s="55" t="inlineStr">
        <is>
          <t>15029090</t>
        </is>
      </c>
      <c r="B45" s="55" t="inlineStr">
        <is>
          <t>Graisses des animaux des espèces bovine, ovine ou caprine (à l’excl. des graisses destinées à des usages industriels/techniques, du suif, de la stéarine solaire et de l’oléomargarine)</t>
        </is>
      </c>
      <c r="C45" s="99" t="n">
        <v>4681.23</v>
      </c>
      <c r="D45" s="99" t="n">
        <v>151516.21</v>
      </c>
      <c r="E45" s="99" t="n">
        <v>5083.11</v>
      </c>
      <c r="F45" s="99" t="n">
        <v>109821.65</v>
      </c>
      <c r="G45" s="105" t="n">
        <v>19090.7</v>
      </c>
      <c r="H45" s="103" t="n">
        <v>117958.22</v>
      </c>
    </row>
    <row r="46">
      <c r="A46" s="55" t="inlineStr">
        <is>
          <t>15030011</t>
        </is>
      </c>
      <c r="B46" s="55" t="inlineStr">
        <is>
          <t>Stéarine solaire et oléostéarine, non émulsionnées, ni mélangées ni autrement préparées, destinées à des usages industriels</t>
        </is>
      </c>
      <c r="C46" s="100" t="n">
        <v>245.15</v>
      </c>
      <c r="D46" s="101" t="n">
        <v>10.8</v>
      </c>
      <c r="E46" s="101" t="n">
        <v>110.6</v>
      </c>
      <c r="F46" s="100" t="n">
        <v>69.27</v>
      </c>
      <c r="G46" s="100" t="n">
        <v>289.41</v>
      </c>
      <c r="H46" s="101" t="n">
        <v>9.5</v>
      </c>
    </row>
    <row r="47">
      <c r="A47" s="55" t="inlineStr">
        <is>
          <t>15030019</t>
        </is>
      </c>
      <c r="B47" s="55" t="inlineStr">
        <is>
          <t>Stéarine solaire et oléostéarine, non émulsionnées, ni mélangées ni autrement préparées (à l'excl. des produits destinés à des usages industriels)</t>
        </is>
      </c>
      <c r="C47" s="56" t="inlineStr">
        <is>
          <t>:</t>
        </is>
      </c>
      <c r="D47" s="99" t="n">
        <v>0.05</v>
      </c>
      <c r="E47" s="98" t="n">
        <v>0.3</v>
      </c>
      <c r="F47" s="99" t="n">
        <v>10.66</v>
      </c>
      <c r="G47" s="99" t="n">
        <v>0.52</v>
      </c>
      <c r="H47" s="99" t="n">
        <v>14.33</v>
      </c>
    </row>
    <row r="48">
      <c r="A48" s="55" t="inlineStr">
        <is>
          <t>15030030</t>
        </is>
      </c>
      <c r="B48" s="55" t="inlineStr">
        <is>
          <t>Huile de suif, non émulsionnée, ni mélangée ni autrement préparée, destinée à des usages industriels (autres que la fabrication de produits pour l'alimentation humaine)</t>
        </is>
      </c>
      <c r="C48" s="100" t="n">
        <v>0.54</v>
      </c>
      <c r="D48" s="100" t="n">
        <v>28.77</v>
      </c>
      <c r="E48" s="100" t="n">
        <v>0.38</v>
      </c>
      <c r="F48" s="100" t="n">
        <v>3.79</v>
      </c>
      <c r="G48" s="100" t="n">
        <v>243.82</v>
      </c>
      <c r="H48" s="100" t="n">
        <v>1.49</v>
      </c>
    </row>
    <row r="49">
      <c r="A49" s="55" t="inlineStr">
        <is>
          <t>15030090</t>
        </is>
      </c>
      <c r="B49" s="55" t="inlineStr">
        <is>
          <t>Huile de saindoux, oléomargarine et huile de suif, non émulsionnées, ni mélangées ni autrement préparées (à l'excl. de l'huile de suif destinée à des usages industriels)</t>
        </is>
      </c>
      <c r="C49" s="98" t="n">
        <v>496.8</v>
      </c>
      <c r="D49" s="99" t="n">
        <v>37291.87</v>
      </c>
      <c r="E49" s="99" t="n">
        <v>1132.48</v>
      </c>
      <c r="F49" s="99" t="n">
        <v>38290.54</v>
      </c>
      <c r="G49" s="99" t="n">
        <v>139.17</v>
      </c>
      <c r="H49" s="98" t="n">
        <v>10992.3</v>
      </c>
    </row>
    <row r="50">
      <c r="A50" s="55" t="inlineStr">
        <is>
          <t>15060000</t>
        </is>
      </c>
      <c r="B50" s="55" t="inlineStr">
        <is>
          <t>Graisses et huiles animales et leurs fractions, même raffinées, mais non chimiquement modifiées (à l'excl. des graisses et huiles de porcins, de volailles, de bovins, d'ovins, de caprins, de poissons et de mammifères marins ainsi que de la stéarine solaire, de l'huile de saindoux, de l'oléostéarine, de l'oléomargarine, de l'huile de suif, de la graisse de suint et des substances grasses dérivées)</t>
        </is>
      </c>
      <c r="C50" s="100" t="n">
        <v>35475.36</v>
      </c>
      <c r="D50" s="101" t="n">
        <v>1101600</v>
      </c>
      <c r="E50" s="100" t="n">
        <v>149598.22</v>
      </c>
      <c r="F50" s="101" t="n">
        <v>750769.6</v>
      </c>
      <c r="G50" s="100" t="n">
        <v>1165457.83</v>
      </c>
      <c r="H50" s="100" t="n">
        <v>571901.0699999999</v>
      </c>
    </row>
    <row r="51">
      <c r="A51" s="55" t="inlineStr">
        <is>
          <t>15161010</t>
        </is>
      </c>
      <c r="B51" s="55" t="inlineStr">
        <is>
          <t>Graisses et huiles animales et leurs fractions, partiellement ou totalement hydrogénées, interestérifiées, réestérifiées ou élaïdinisées, même raffinées, mais non autrement préparées, présentées en emballages immédiats d'un contenu net &lt;= 1 kg</t>
        </is>
      </c>
      <c r="C51" s="98" t="n">
        <v>297.2</v>
      </c>
      <c r="D51" s="99" t="n">
        <v>475.71</v>
      </c>
      <c r="E51" s="99" t="n">
        <v>9643.629999999999</v>
      </c>
      <c r="F51" s="99" t="n">
        <v>1431.33</v>
      </c>
      <c r="G51" s="99" t="n">
        <v>472.34</v>
      </c>
      <c r="H51" s="99" t="n">
        <v>2136.33</v>
      </c>
    </row>
    <row r="52">
      <c r="A52" s="55" t="inlineStr">
        <is>
          <t>15161090</t>
        </is>
      </c>
      <c r="B52" s="55" t="inlineStr">
        <is>
          <t>Graisses et huiles animales et leurs fractions, partiellement ou totalement hydrogénées, interestérifiées, réestérifiées ou élaïdinisées, même raffinées, mais non autrement préparées, présentées en emballages immédiats d'un contenu net &gt; 1 kg</t>
        </is>
      </c>
      <c r="C52" s="100" t="n">
        <v>5533.47</v>
      </c>
      <c r="D52" s="100" t="n">
        <v>3830.38</v>
      </c>
      <c r="E52" s="100" t="n">
        <v>6244.88</v>
      </c>
      <c r="F52" s="100" t="n">
        <v>8809.49</v>
      </c>
      <c r="G52" s="100" t="n">
        <v>8928.91</v>
      </c>
      <c r="H52" s="101" t="n">
        <v>5147.9</v>
      </c>
    </row>
    <row r="53">
      <c r="A53" s="55" t="inlineStr">
        <is>
          <t>15180010</t>
        </is>
      </c>
      <c r="B53" s="55" t="inlineStr">
        <is>
          <t>Linoxyne</t>
        </is>
      </c>
      <c r="C53" s="99" t="n">
        <v>116.01</v>
      </c>
      <c r="D53" s="99" t="n">
        <v>1.06</v>
      </c>
      <c r="E53" s="99" t="n">
        <v>107317.41</v>
      </c>
      <c r="F53" s="99" t="n">
        <v>52.29</v>
      </c>
      <c r="G53" s="99" t="n">
        <v>145.02</v>
      </c>
      <c r="H53" s="99" t="n">
        <v>27.88</v>
      </c>
    </row>
    <row r="54">
      <c r="A54" s="55" t="inlineStr">
        <is>
          <t>15180031</t>
        </is>
      </c>
      <c r="B54" s="55" t="inlineStr">
        <is>
          <t>Mélanges non alimentaires d'huiles végétales fixes, fluides, brutes, n.d.a., destinés à des usages techniques ou industriels autres que la fabrication de produits pour l'alimentation humaine</t>
        </is>
      </c>
      <c r="C54" s="100" t="n">
        <v>22747.46</v>
      </c>
      <c r="D54" s="100" t="n">
        <v>1598.61</v>
      </c>
      <c r="E54" s="100" t="n">
        <v>268.33</v>
      </c>
      <c r="F54" s="100" t="n">
        <v>106.54</v>
      </c>
      <c r="G54" s="100" t="n">
        <v>859637.27</v>
      </c>
      <c r="H54" s="100" t="n">
        <v>24734.88</v>
      </c>
    </row>
    <row r="55">
      <c r="A55" s="55" t="inlineStr">
        <is>
          <t>15180039</t>
        </is>
      </c>
      <c r="B55" s="55" t="inlineStr">
        <is>
          <t>Mélanges non alimentaires d'huiles végétales fixes, fluides, n.d.a., destinés à des usages techniques ou industriels (à l'excl. des mélanges d'huiles brutes et des mélanges destinés à la fabrication de produits pour l'alimentation humaine)</t>
        </is>
      </c>
      <c r="C55" s="99" t="n">
        <v>51707.78</v>
      </c>
      <c r="D55" s="99" t="n">
        <v>7773.84</v>
      </c>
      <c r="E55" s="99" t="n">
        <v>48912.69</v>
      </c>
      <c r="F55" s="99" t="n">
        <v>1273.71</v>
      </c>
      <c r="G55" s="98" t="n">
        <v>24140.7</v>
      </c>
      <c r="H55" s="99" t="n">
        <v>7718.27</v>
      </c>
    </row>
    <row r="56">
      <c r="A56" s="55" t="inlineStr">
        <is>
          <t>15180090</t>
        </is>
      </c>
      <c r="B56" s="55" t="inlineStr">
        <is>
          <t>Graisses et huiles animales ou végétales et leurs fractions, cuites, oxydées, déshydratées, sulfurées, soufflées, standolisées ou autrement modifiées chimiquement; mélanges ou préparations non alimentaires de graisses ou d'huiles animales ou végétales ou de fractions non comestibles de différentes graisses ou huiles, n.d.a.</t>
        </is>
      </c>
      <c r="C56" s="57" t="inlineStr">
        <is>
          <t>:</t>
        </is>
      </c>
      <c r="D56" s="57" t="inlineStr">
        <is>
          <t>:</t>
        </is>
      </c>
      <c r="E56" s="57" t="inlineStr">
        <is>
          <t>:</t>
        </is>
      </c>
      <c r="F56" s="57" t="inlineStr">
        <is>
          <t>:</t>
        </is>
      </c>
      <c r="G56" s="57" t="inlineStr">
        <is>
          <t>:</t>
        </is>
      </c>
      <c r="H56" s="57" t="inlineStr">
        <is>
          <t>:</t>
        </is>
      </c>
    </row>
    <row r="57">
      <c r="A57" s="55" t="inlineStr">
        <is>
          <t>15180091</t>
        </is>
      </c>
      <c r="B57" s="55" t="inlineStr">
        <is>
          <t>Graisses et huiles animales ou végétales et leurs fractions, cuites, oxydées, déshydratées, sulfurées, soufflées, standolisées ou autrement modifiées chimiquement (à l'excl. des graisses du n° 1516 ainsi que de la linoxyne {huile de lin oxydée})</t>
        </is>
      </c>
      <c r="C57" s="99" t="n">
        <v>127083.78</v>
      </c>
      <c r="D57" s="99" t="n">
        <v>116451.99</v>
      </c>
      <c r="E57" s="99" t="n">
        <v>176041.76</v>
      </c>
      <c r="F57" s="99" t="n">
        <v>66467.24000000001</v>
      </c>
      <c r="G57" s="99" t="n">
        <v>133139.04</v>
      </c>
      <c r="H57" s="99" t="n">
        <v>13996.54</v>
      </c>
    </row>
    <row r="58">
      <c r="A58" s="55" t="inlineStr">
        <is>
          <t>15180095</t>
        </is>
      </c>
      <c r="B58" s="55" t="inlineStr">
        <is>
          <t>Mélanges et préparations non alimentaires de graisses et d'huiles animales, ou animales et végétales ou d'origine microbienne et leurs fractions</t>
        </is>
      </c>
      <c r="C58" s="100" t="n">
        <v>73250.08</v>
      </c>
      <c r="D58" s="100" t="n">
        <v>485834.14</v>
      </c>
      <c r="E58" s="100" t="n">
        <v>93201.32000000001</v>
      </c>
      <c r="F58" s="100" t="n">
        <v>320628.86</v>
      </c>
      <c r="G58" s="101" t="n">
        <v>844252.3</v>
      </c>
      <c r="H58" s="100" t="n">
        <v>339227.79</v>
      </c>
    </row>
    <row r="59">
      <c r="A59" s="55" t="inlineStr">
        <is>
          <t>15180099</t>
        </is>
      </c>
      <c r="B59" s="55" t="inlineStr">
        <is>
          <t>Mélanges ou préparations non alimentaires de graisses ou d'huiles animales ou végétales ou de fractions de différentes graisses ou huiles du présent chapitre, n.d.a.</t>
        </is>
      </c>
      <c r="C59" s="99" t="n">
        <v>4558.27</v>
      </c>
      <c r="D59" s="98" t="n">
        <v>5082.1</v>
      </c>
      <c r="E59" s="99" t="n">
        <v>4171.04</v>
      </c>
      <c r="F59" s="99" t="n">
        <v>14430.66</v>
      </c>
      <c r="G59" s="99" t="n">
        <v>210448.71</v>
      </c>
      <c r="H59" s="99" t="n">
        <v>15224.34</v>
      </c>
    </row>
    <row r="60">
      <c r="A60" s="55" t="inlineStr">
        <is>
          <t>16010010</t>
        </is>
      </c>
      <c r="B60" s="55" t="inlineStr">
        <is>
          <t>Saucisses, saucissons et produits simil., de foie; préparations alimentaires à base de ces produits</t>
        </is>
      </c>
      <c r="C60" s="100" t="n">
        <v>18252.11</v>
      </c>
      <c r="D60" s="100" t="n">
        <v>2233.05</v>
      </c>
      <c r="E60" s="100" t="n">
        <v>42700.97</v>
      </c>
      <c r="F60" s="100" t="n">
        <v>3345.15</v>
      </c>
      <c r="G60" s="100" t="n">
        <v>34809.03</v>
      </c>
      <c r="H60" s="100" t="n">
        <v>3035.83</v>
      </c>
      <c r="J60" s="149" t="inlineStr">
        <is>
          <t>Saucisses agrégées avec autres espèces</t>
        </is>
      </c>
    </row>
    <row r="61">
      <c r="A61" s="55" t="inlineStr">
        <is>
          <t>16010091</t>
        </is>
      </c>
      <c r="B61" s="55" t="inlineStr">
        <is>
          <t>Saucisses et saucissons, de viande, d'abats ou de sang, secs ou à tartiner, non cuits (à l'excl. des saucisses et saucissons de foie)(2022-2500);Saucisses et saucissons, de viande, d'abats ou de sang, secs ou à tartiner, non cuits (à l'excl. des saucisses et saucissons de foie)(1988-2021)</t>
        </is>
      </c>
      <c r="C61" s="99" t="n">
        <v>210435.55</v>
      </c>
      <c r="D61" s="99" t="n">
        <v>142595.83</v>
      </c>
      <c r="E61" s="99" t="n">
        <v>309868.02</v>
      </c>
      <c r="F61" s="99" t="n">
        <v>171705.48</v>
      </c>
      <c r="G61" s="99" t="n">
        <v>359369.06</v>
      </c>
      <c r="H61" s="99" t="n">
        <v>178412.47</v>
      </c>
    </row>
    <row r="62">
      <c r="A62" s="55" t="inlineStr">
        <is>
          <t>16010099</t>
        </is>
      </c>
      <c r="B62" s="55" t="inlineStr">
        <is>
          <t>Saucisses, saucissons et produits simil., de viande, d'abats ou de sang, et préparations alimentaires à base de ces produits (à l'excl. des saucisses et saucissons de foie ainsi que des saucisses et saucissons, secs ou à tartiner, non cuits)(2022-2500);Saucisses, saucissons et produits simil., de viande, d'abats ou de sang, et préparations alimentaires à base de ces produits (à l'excl. des saucisses et saucissons de foie ainsi que des saucisses et saucissons, secs ou à tartiner, non cuits)(1988-2021)</t>
        </is>
      </c>
      <c r="C62" s="100" t="n">
        <v>331241.72</v>
      </c>
      <c r="D62" s="100" t="n">
        <v>300222.47</v>
      </c>
      <c r="E62" s="101" t="n">
        <v>351198.2</v>
      </c>
      <c r="F62" s="100" t="n">
        <v>267112.74</v>
      </c>
      <c r="G62" s="100" t="n">
        <v>419230.81</v>
      </c>
      <c r="H62" s="100" t="n">
        <v>272100.41</v>
      </c>
    </row>
    <row r="63">
      <c r="A63" s="55" t="inlineStr">
        <is>
          <t>16021000</t>
        </is>
      </c>
      <c r="B63" s="55" t="inlineStr">
        <is>
          <t>Préparations finement homogénéisées, de viande, d'abats ou de sang, conditionnées pour la vente au détail comme aliments pour enfants ou pour usages diététiques, en récipients d'un contenu &lt;= 250 g(2022-2500);Préparations finement homogénéisées, de viande, d'abats ou de sang, conditionnées pour la vente au détail comme aliments pour enfants ou pour usages diététiques, en récipients d'un contenu &lt;= 250 g(1988-2021)</t>
        </is>
      </c>
      <c r="C63" s="99" t="n">
        <v>2975.47</v>
      </c>
      <c r="D63" s="99" t="n">
        <v>23290.19</v>
      </c>
      <c r="E63" s="98" t="n">
        <v>6760.1</v>
      </c>
      <c r="F63" s="99" t="n">
        <v>22521.63</v>
      </c>
      <c r="G63" s="99" t="n">
        <v>9506.65</v>
      </c>
      <c r="H63" s="99" t="n">
        <v>3314.34</v>
      </c>
    </row>
    <row r="64">
      <c r="A64" s="55" t="inlineStr">
        <is>
          <t>16022090</t>
        </is>
      </c>
      <c r="B64" s="55" t="inlineStr">
        <is>
          <t>Préparations à base de foie (à l'excl. des saucisses, saucissons et produits simil., des préparations finement homogénéisées, conditionnées pour la vente au détail comme aliments pour enfants ou pour usages diététiques, en récipients d'un contenu &lt;= 250 g ainsi que des préparations à base de foie d'oie ou de canard)</t>
        </is>
      </c>
      <c r="C64" s="99" t="n">
        <v>24998.52</v>
      </c>
      <c r="D64" s="99" t="n">
        <v>10109.81</v>
      </c>
      <c r="E64" s="98" t="n">
        <v>4233.9</v>
      </c>
      <c r="F64" s="99" t="n">
        <v>11437.21</v>
      </c>
      <c r="G64" s="99" t="n">
        <v>19141.47</v>
      </c>
      <c r="H64" s="98" t="n">
        <v>5292.9</v>
      </c>
      <c r="J64" s="50" t="inlineStr">
        <is>
          <t>Préparations de foie agrégées avec les autres espèces</t>
        </is>
      </c>
    </row>
    <row r="65">
      <c r="A65" s="55" t="inlineStr">
        <is>
          <t>16025010</t>
        </is>
      </c>
      <c r="B65" s="55" t="inlineStr">
        <is>
          <t>Préparations et conserves de viande ou d'abats des animaux de l'espèce bovine, non cuits, y.c. les mélanges de viande ou d'abats cuits et de viande ou d'abats non cuits (à l'excl. des saucisses, saucissons et produits simil. ainsi que des préparations de foies)</t>
        </is>
      </c>
      <c r="C65" s="100" t="n">
        <v>66558.42</v>
      </c>
      <c r="D65" s="100" t="n">
        <v>29258.78</v>
      </c>
      <c r="E65" s="100" t="n">
        <v>89459.12</v>
      </c>
      <c r="F65" s="101" t="n">
        <v>37468.8</v>
      </c>
      <c r="G65" s="100" t="n">
        <v>129947.86</v>
      </c>
      <c r="H65" s="100" t="n">
        <v>53855.46</v>
      </c>
      <c r="J65" s="145" t="inlineStr">
        <is>
          <t>Préparations de viande</t>
        </is>
      </c>
    </row>
    <row r="66">
      <c r="A66" s="55" t="inlineStr">
        <is>
          <t>16025031</t>
        </is>
      </c>
      <c r="B66" s="55" t="inlineStr">
        <is>
          <t>'Corned beef', en récipients hermétiquement clos</t>
        </is>
      </c>
      <c r="C66" s="99" t="n">
        <v>1445.02</v>
      </c>
      <c r="D66" s="99" t="n">
        <v>98137.13</v>
      </c>
      <c r="E66" s="99" t="n">
        <v>1923.88</v>
      </c>
      <c r="F66" s="99" t="n">
        <v>41637.54</v>
      </c>
      <c r="G66" s="99" t="n">
        <v>2453.63</v>
      </c>
      <c r="H66" s="99" t="n">
        <v>34458.55</v>
      </c>
    </row>
    <row r="67">
      <c r="A67" s="55" t="inlineStr">
        <is>
          <t>16025039</t>
        </is>
      </c>
      <c r="B67" s="55" t="inlineStr">
        <is>
          <t>Préparations et conserves de viande ou d'abats d'animaux de l'espèce bovine, cuits, en récipients hermétiquement clos (à l'excl. du 'corned beef', des saucisses, saucissons et produits simil. ainsi que des préparations finement homogénéisées, conditionnées pour la vente au détail comme aliments pour enfants ou pour usages diététiques, en récipients d'un contenu &lt;= 250 g, des préparations à base de foie ainsi que des extraits et jus de viande)</t>
        </is>
      </c>
      <c r="C67" s="57" t="inlineStr">
        <is>
          <t>:</t>
        </is>
      </c>
      <c r="D67" s="57" t="inlineStr">
        <is>
          <t>:</t>
        </is>
      </c>
      <c r="E67" s="57" t="inlineStr">
        <is>
          <t>:</t>
        </is>
      </c>
      <c r="F67" s="57" t="inlineStr">
        <is>
          <t>:</t>
        </is>
      </c>
      <c r="G67" s="57" t="inlineStr">
        <is>
          <t>:</t>
        </is>
      </c>
      <c r="H67" s="57" t="inlineStr">
        <is>
          <t>:</t>
        </is>
      </c>
    </row>
    <row r="68">
      <c r="A68" s="55" t="inlineStr">
        <is>
          <t>16025080</t>
        </is>
      </c>
      <c r="B68" s="55" t="inlineStr">
        <is>
          <t>Préparations et conserves de viande ou d'abats d'animaux de l'espèce bovine, cuits (à l'excl. des produits en récipients hermétiquement clos, des saucisses, saucissons et produits simil., des préparations finement homogénéisées, conditionnées pour la vente au détail comme aliments pour enfants ou pour usages diététiques, en récipients d'un contenu &lt;= 250 g ainsi que des préparations à base de foie et des extraits et jus de viande)</t>
        </is>
      </c>
      <c r="C68" s="56" t="inlineStr">
        <is>
          <t>:</t>
        </is>
      </c>
      <c r="D68" s="56" t="inlineStr">
        <is>
          <t>:</t>
        </is>
      </c>
      <c r="E68" s="56" t="inlineStr">
        <is>
          <t>:</t>
        </is>
      </c>
      <c r="F68" s="56" t="inlineStr">
        <is>
          <t>:</t>
        </is>
      </c>
      <c r="G68" s="56" t="inlineStr">
        <is>
          <t>:</t>
        </is>
      </c>
      <c r="H68" s="56" t="inlineStr">
        <is>
          <t>:</t>
        </is>
      </c>
    </row>
    <row r="69">
      <c r="A69" s="55" t="inlineStr">
        <is>
          <t>16025090</t>
        </is>
      </c>
      <c r="B69" s="55" t="inlineStr">
        <is>
          <t>Préparations et conserves de viande ou d'abats des animaux de l'espèce bovine, cuits (à l'excl. des saucisses, saucissons et produits similaires, des préparations homogénéisées du n° 1602 10 00, des préparations de foies ainsi que des extraits et jus de viande)</t>
        </is>
      </c>
      <c r="C69" s="57" t="inlineStr">
        <is>
          <t>:</t>
        </is>
      </c>
      <c r="D69" s="57" t="inlineStr">
        <is>
          <t>:</t>
        </is>
      </c>
      <c r="E69" s="57" t="inlineStr">
        <is>
          <t>:</t>
        </is>
      </c>
      <c r="F69" s="57" t="inlineStr">
        <is>
          <t>:</t>
        </is>
      </c>
      <c r="G69" s="57" t="inlineStr">
        <is>
          <t>:</t>
        </is>
      </c>
      <c r="H69" s="57" t="inlineStr">
        <is>
          <t>:</t>
        </is>
      </c>
    </row>
    <row r="70">
      <c r="A70" s="55" t="inlineStr">
        <is>
          <t>16025095</t>
        </is>
      </c>
      <c r="B70" s="55" t="inlineStr">
        <is>
          <t>Préparations et conserves de viande ou d'abats d'animaux de l'espèce bovine, cuits (à l'excl. du Corned beef en récipients hermétiquement clos, des saucisses, saucissons et produits simil., des préparations finement homogénéisées, conditionnées pour la vente au détail comme aliments pour enfants ou pour usages diététiques, en récipients d'un contenu &lt;= 250 g ainsi que des préparations à base de foie et des extraits et jus de viande)</t>
        </is>
      </c>
      <c r="C70" s="99" t="n">
        <v>67501.45</v>
      </c>
      <c r="D70" s="99" t="n">
        <v>43427.85</v>
      </c>
      <c r="E70" s="99" t="n">
        <v>65678.45</v>
      </c>
      <c r="F70" s="99" t="n">
        <v>63142.76</v>
      </c>
      <c r="G70" s="99" t="n">
        <v>79748.28999999999</v>
      </c>
      <c r="H70" s="99" t="n">
        <v>43468.66</v>
      </c>
    </row>
    <row r="71">
      <c r="A71" s="55" t="inlineStr">
        <is>
          <t>16029010</t>
        </is>
      </c>
      <c r="B71" s="55" t="inlineStr">
        <is>
          <t>Préparations de sang de tous animaux (à l'excl. des saucisses, saucissons et produits simil.)</t>
        </is>
      </c>
      <c r="C71" s="100" t="n">
        <v>746.47</v>
      </c>
      <c r="D71" s="100" t="n">
        <v>698.76</v>
      </c>
      <c r="E71" s="101" t="n">
        <v>222.7</v>
      </c>
      <c r="F71" s="100" t="n">
        <v>499.28</v>
      </c>
      <c r="G71" s="100" t="n">
        <v>821.95</v>
      </c>
      <c r="H71" s="100" t="n">
        <v>127.12</v>
      </c>
      <c r="J71" s="50" t="inlineStr">
        <is>
          <t>Préparations de sang agrégées avec les autres espèces</t>
        </is>
      </c>
    </row>
    <row r="72">
      <c r="A72" s="55" t="inlineStr">
        <is>
          <t>16029061</t>
        </is>
      </c>
      <c r="B72" s="55" t="inlineStr">
        <is>
          <t>Préparations et conserves de viande ou d'abats, non cuits, contenant de la viande ou des abats d'animaux de l'espèce bovine, y.c. les mélanges de viande ou d'abats cuits et non cuits (à l'excl. des préparations et conserves de viande ou d'abats de volailles {des espèces domestiques}, de porcins {des espèces domestiques}, de renne, de gibier ou de lapin, des saucisses, saucissons et produits simil., des préparations finement homogénéisées, conditionnées pour la vente au détail comme aliments pour enfants ou pour usages diététiques, en récipients d'un contenu &lt;= 250 g ainsi que des préparations à base de foie)</t>
        </is>
      </c>
      <c r="C72" s="100" t="n">
        <v>44.13</v>
      </c>
      <c r="D72" s="100" t="n">
        <v>850.8200000000001</v>
      </c>
      <c r="E72" s="100" t="n">
        <v>2924.86</v>
      </c>
      <c r="F72" s="100" t="n">
        <v>1587.62</v>
      </c>
      <c r="G72" s="100" t="n">
        <v>1190.96</v>
      </c>
      <c r="H72" s="100" t="n">
        <v>594.99</v>
      </c>
      <c r="J72" s="148" t="inlineStr">
        <is>
          <t>Autres Préparations de viande contenant des bovins</t>
        </is>
      </c>
    </row>
    <row r="73">
      <c r="A73" s="55" t="inlineStr">
        <is>
          <t>16029069</t>
        </is>
      </c>
      <c r="B73" s="55" t="inlineStr">
        <is>
          <t>Préparations et conserves de viande ou d'abats, cuits, contenant de la viande ou des abats d'animaux de l'espèce bovine (à l'excl. des préparations et conserves de viande ou d'abats de volailles {des espèces domestiques}, de porcins {des espèces domestiques}, de renne, de gibier ou de lapin, des saucisses, saucissons et produits simil., des préparations finement homogénéisées, conditionnées pour la vente au détail comme aliments pour enfants ou pour usages diététiques, en récipients d'un contenu &lt;= 250 g, des préparations à base de foie ainsi que des extraits et jus de viande)</t>
        </is>
      </c>
      <c r="C73" s="99" t="n">
        <v>1444.45</v>
      </c>
      <c r="D73" s="99" t="n">
        <v>643.89</v>
      </c>
      <c r="E73" s="99" t="n">
        <v>1522.27</v>
      </c>
      <c r="F73" s="99" t="n">
        <v>815.63</v>
      </c>
      <c r="G73" s="99" t="n">
        <v>2439.95</v>
      </c>
      <c r="H73" s="99" t="n">
        <v>1319.43</v>
      </c>
    </row>
    <row r="74">
      <c r="A74" s="55" t="inlineStr">
        <is>
          <t>16029098</t>
        </is>
      </c>
      <c r="B74" s="55" t="inlineStr">
        <is>
          <t>Préparations et conserves de viande ou d'abats (à l'excl. des préparations et conserves de viande ou d'abats de volailles {des espèces domestiques}, de porcins, de bovins, de renne, de gibier ou de lapin, d'ovins ou de caprins, des saucisses, saucissons et produits simil., des préparations finement homogénéisées, conditionnées pour la vente au détail comme aliments pour enfants ou pour usages diététiques, en récipients d'un contenu &lt;= 250 g, des préparations à base de foie ainsi que des extraits et jus de viande)</t>
        </is>
      </c>
      <c r="C74" s="57" t="inlineStr">
        <is>
          <t>:</t>
        </is>
      </c>
      <c r="D74" s="57" t="inlineStr">
        <is>
          <t>:</t>
        </is>
      </c>
      <c r="E74" s="57" t="inlineStr">
        <is>
          <t>:</t>
        </is>
      </c>
      <c r="F74" s="57" t="inlineStr">
        <is>
          <t>:</t>
        </is>
      </c>
      <c r="G74" s="57" t="inlineStr">
        <is>
          <t>:</t>
        </is>
      </c>
      <c r="H74" s="57" t="inlineStr">
        <is>
          <t>:</t>
        </is>
      </c>
    </row>
    <row r="75">
      <c r="A75" s="55" t="inlineStr">
        <is>
          <t>16029099</t>
        </is>
      </c>
      <c r="B75" s="55" t="inlineStr">
        <is>
          <t>Préparations ou conserves de viande ou d'abats (à l’excl. des préparations et conserves de viande ou d’abats de volailles, de porcins, de bovins, de gibier ou de lapin, d’ovins ou de caprins, des saucisses, et produits simil., des préparations finement homogénéisées, conditionnées pour la vente au détail comme aliments pour enfants ou pour usages diététiques, en récipients d’un contenu &lt;= 250 g, des préparations à base de foie ainsi que des extraits et jus de viande et contenant de la viande ou des abats de viande bovine ou porcine)(2022-2500);Préparations ou conserves de viande ou d'abats (à l’excl. des préparations et conserves de viande ou d’abats de volailles, de porcins, de bovins, de gibier ou de lapin, d’ovins ou de caprins, des saucisses, et produits simil., des préparations finement homogénéisées, conditionnées pour la vente au détail comme aliments pour enfants ou pour usages diététiques, en récipients d’un contenu &lt;= 250 g, des préparations à base de foie ainsi que des extraits et jus de viande et contenant de la viande ou des abats de viande bovine ou porcine)(2008-2021);Préparations et conserves de viande ou d'abats (à l'excl. des préparations et conserves de viande ou d'abats de volailles {des espèces domestiques}, de porcins, de bovins, de gibier ou de lapin, d'ovins ou de caprins, des saucisses, saucissons et produits simil., des préparations finement homogénéisées, conditionnées pour la vente au détail comme aliments pour enfants ou pour usages diététiques, en récipients d'un contenu &lt;= 250 g, des préparations à base de foie ainsi que des extraits et jus de viande)(1988-1995)</t>
        </is>
      </c>
      <c r="C75" s="99" t="n">
        <v>22920.52</v>
      </c>
      <c r="D75" s="99" t="n">
        <v>25793.38</v>
      </c>
      <c r="E75" s="99" t="n">
        <v>24340.26</v>
      </c>
      <c r="F75" s="99" t="n">
        <v>22469.06</v>
      </c>
      <c r="G75" s="99" t="n">
        <v>21770.02</v>
      </c>
      <c r="H75" s="99" t="n">
        <v>11049.88</v>
      </c>
    </row>
    <row r="76">
      <c r="A76" s="55" t="inlineStr">
        <is>
          <t>16030010</t>
        </is>
      </c>
      <c r="B76" s="55" t="inlineStr">
        <is>
          <t>Extraits et jus de viande, de poissons ou de crustacés, de mollusques ou d'autres invertébrés aquatiques, en emballages immédiats d'un contenu net &lt;= 1 kg</t>
        </is>
      </c>
      <c r="C76" s="100" t="n">
        <v>20798.03</v>
      </c>
      <c r="D76" s="100" t="n">
        <v>1595.24</v>
      </c>
      <c r="E76" s="100" t="n">
        <v>22200.54</v>
      </c>
      <c r="F76" s="100" t="n">
        <v>1574.82</v>
      </c>
      <c r="G76" s="100" t="n">
        <v>2309.92</v>
      </c>
      <c r="H76" s="100" t="n">
        <v>1669.37</v>
      </c>
    </row>
    <row r="77">
      <c r="A77" s="55" t="inlineStr">
        <is>
          <t>16030030</t>
        </is>
      </c>
      <c r="B77" s="55" t="inlineStr">
        <is>
          <t>Extraits et jus de viande, de poissons ou de crustacés, de mollusques ou d'autres invertébrés aquatiques, en emballages immédiats d'un contenu net &gt; 1 kg, mais &lt; 20 kg</t>
        </is>
      </c>
      <c r="C77" s="56" t="inlineStr">
        <is>
          <t>:</t>
        </is>
      </c>
      <c r="D77" s="56" t="inlineStr">
        <is>
          <t>:</t>
        </is>
      </c>
      <c r="E77" s="56" t="inlineStr">
        <is>
          <t>:</t>
        </is>
      </c>
      <c r="F77" s="56" t="inlineStr">
        <is>
          <t>:</t>
        </is>
      </c>
      <c r="G77" s="56" t="inlineStr">
        <is>
          <t>:</t>
        </is>
      </c>
      <c r="H77" s="56" t="inlineStr">
        <is>
          <t>:</t>
        </is>
      </c>
    </row>
    <row r="78">
      <c r="A78" s="55" t="inlineStr">
        <is>
          <t>16030080</t>
        </is>
      </c>
      <c r="B78" s="55" t="inlineStr">
        <is>
          <t>Extraits et jus de viande, de poissons ou de crustacés, de mollusques ou d'autres invertébrés aquatiques, en emballages immédiats d'un contenu net &gt; 1 kg</t>
        </is>
      </c>
      <c r="C78" s="101" t="n">
        <v>5353.5</v>
      </c>
      <c r="D78" s="100" t="n">
        <v>33100.17</v>
      </c>
      <c r="E78" s="100" t="n">
        <v>4525.93</v>
      </c>
      <c r="F78" s="100" t="n">
        <v>34574.09</v>
      </c>
      <c r="G78" s="100" t="n">
        <v>5105.75</v>
      </c>
      <c r="H78" s="100" t="n">
        <v>34275.62</v>
      </c>
    </row>
    <row r="79">
      <c r="A79" s="55" t="inlineStr">
        <is>
          <t>16030090</t>
        </is>
      </c>
      <c r="B79" s="55" t="inlineStr">
        <is>
          <t>Extraits et jus de viande, de poissons ou de crustacés, de mollusques ou d'autres invertébrés aquatiques, en emballages immédiats d'un contenu net &gt;= 20 kg</t>
        </is>
      </c>
      <c r="C79" s="56" t="inlineStr">
        <is>
          <t>:</t>
        </is>
      </c>
      <c r="D79" s="56" t="inlineStr">
        <is>
          <t>:</t>
        </is>
      </c>
      <c r="E79" s="56" t="inlineStr">
        <is>
          <t>:</t>
        </is>
      </c>
      <c r="F79" s="56" t="inlineStr">
        <is>
          <t>:</t>
        </is>
      </c>
      <c r="G79" s="56" t="inlineStr">
        <is>
          <t>:</t>
        </is>
      </c>
      <c r="H79" s="56" t="inlineStr">
        <is>
          <t>:</t>
        </is>
      </c>
    </row>
    <row r="80">
      <c r="A80" s="55" t="inlineStr">
        <is>
          <t>23011000</t>
        </is>
      </c>
      <c r="B80" s="55" t="inlineStr">
        <is>
          <t>Farines, poudres et agglomérés sous forme de pellets, de viandes ou d'abats, impropres à l'alimentation humaine; cretons</t>
        </is>
      </c>
      <c r="C80" s="100" t="n">
        <v>788128.65</v>
      </c>
      <c r="D80" s="100" t="n">
        <v>2669043.03</v>
      </c>
      <c r="E80" s="100" t="n">
        <v>1198354.71</v>
      </c>
      <c r="F80" s="100" t="n">
        <v>2720058.25</v>
      </c>
      <c r="G80" s="100" t="n">
        <v>1723179.33</v>
      </c>
      <c r="H80" s="100" t="n">
        <v>2695107.46</v>
      </c>
    </row>
    <row r="82">
      <c r="A82" s="51" t="inlineStr">
        <is>
          <t>Valeur spéciale</t>
        </is>
      </c>
    </row>
    <row r="83">
      <c r="A83" s="51" t="inlineStr">
        <is>
          <t>:</t>
        </is>
      </c>
      <c r="B83" s="49" t="inlineStr">
        <is>
          <t>Non disponible</t>
        </is>
      </c>
    </row>
    <row r="85">
      <c r="A85" s="55" t="inlineStr">
        <is>
          <t>02109910</t>
        </is>
      </c>
      <c r="B85" s="55" t="inlineStr">
        <is>
          <t>Viandes de cheval, salées ou en saumure ou bien séchées</t>
        </is>
      </c>
      <c r="C85" s="99" t="n">
        <v>3.29</v>
      </c>
      <c r="D85" s="99" t="n">
        <v>8.859999999999999</v>
      </c>
      <c r="E85" s="99" t="n">
        <v>61.58</v>
      </c>
      <c r="F85" s="99" t="n">
        <v>1026.24</v>
      </c>
      <c r="G85" s="99" t="n">
        <v>524.83</v>
      </c>
      <c r="H85" s="56" t="inlineStr">
        <is>
          <t>:</t>
        </is>
      </c>
    </row>
    <row r="86">
      <c r="A86" s="55" t="inlineStr">
        <is>
          <t>02109921</t>
        </is>
      </c>
      <c r="B86" s="55" t="inlineStr">
        <is>
          <t>Viandes non désossées d'ovins et de caprins, salées ou en saumure, séchées ou fumées</t>
        </is>
      </c>
      <c r="C86" s="57" t="inlineStr">
        <is>
          <t>:</t>
        </is>
      </c>
      <c r="D86" s="57" t="inlineStr">
        <is>
          <t>:</t>
        </is>
      </c>
      <c r="E86" s="100" t="n">
        <v>0.09</v>
      </c>
      <c r="F86" s="101" t="n">
        <v>1</v>
      </c>
      <c r="G86" s="100" t="n">
        <v>773.63</v>
      </c>
      <c r="H86" s="100" t="n">
        <v>0.18</v>
      </c>
    </row>
    <row r="87">
      <c r="A87" s="55" t="inlineStr">
        <is>
          <t>02109929</t>
        </is>
      </c>
      <c r="B87" s="55" t="inlineStr">
        <is>
          <t>Viandes désossées d'ovins et de caprins, salées ou en saumure, séchées ou fumées</t>
        </is>
      </c>
      <c r="C87" s="98" t="n">
        <v>6.1</v>
      </c>
      <c r="D87" s="99" t="n">
        <v>15.04</v>
      </c>
      <c r="E87" s="99" t="n">
        <v>282.77</v>
      </c>
      <c r="F87" s="99" t="n">
        <v>1.31</v>
      </c>
      <c r="G87" s="99" t="n">
        <v>488.65</v>
      </c>
      <c r="H87" s="99" t="n">
        <v>7.39</v>
      </c>
    </row>
    <row r="89">
      <c r="A89" s="55" t="inlineStr">
        <is>
          <t>02109960</t>
        </is>
      </c>
      <c r="B89" s="55" t="inlineStr">
        <is>
          <t>Abats comestibles d'ovins et de caprins, salés ou en saumure, séchés ou fumés</t>
        </is>
      </c>
      <c r="C89" s="57" t="inlineStr">
        <is>
          <t>:</t>
        </is>
      </c>
      <c r="D89" s="57" t="inlineStr">
        <is>
          <t>:</t>
        </is>
      </c>
      <c r="E89" s="57" t="inlineStr">
        <is>
          <t>:</t>
        </is>
      </c>
      <c r="F89" s="57" t="inlineStr">
        <is>
          <t>:</t>
        </is>
      </c>
      <c r="G89" s="57" t="inlineStr">
        <is>
          <t>:</t>
        </is>
      </c>
      <c r="H89" s="57" t="inlineStr">
        <is>
          <t>:</t>
        </is>
      </c>
    </row>
    <row r="90">
      <c r="A90" s="55" t="inlineStr">
        <is>
          <t>02109980</t>
        </is>
      </c>
      <c r="B90" s="55" t="inlineStr">
        <is>
          <t>Abats comestibles, salés ou en saumure, séchés ou fumés (à l'excl. des abats d'animaux domestiques des espèces bovine, porcine, ovine et caprine, primates, de baleines, de dauphins et marsouins {mammifères de l'ordre des cétacés}, de lamantins et dugongs {mammifères de l'ordre des siréniens}, de reptiles ainsi que des foies de volaille)</t>
        </is>
      </c>
      <c r="C90" s="56" t="inlineStr">
        <is>
          <t>:</t>
        </is>
      </c>
      <c r="D90" s="56" t="inlineStr">
        <is>
          <t>:</t>
        </is>
      </c>
      <c r="E90" s="56" t="inlineStr">
        <is>
          <t>:</t>
        </is>
      </c>
      <c r="F90" s="56" t="inlineStr">
        <is>
          <t>:</t>
        </is>
      </c>
      <c r="G90" s="56" t="inlineStr">
        <is>
          <t>:</t>
        </is>
      </c>
      <c r="H90" s="56" t="inlineStr">
        <is>
          <t>:</t>
        </is>
      </c>
    </row>
    <row r="91">
      <c r="A91" s="55" t="inlineStr">
        <is>
          <t>02109985</t>
        </is>
      </c>
      <c r="B91" s="55" t="inlineStr">
        <is>
          <t>Abats comestibles, salés ou en saumure, séchés ou fumés (à l’excl. des abats d’animaux domestiques des espèces bovine, porcine, de primates, de baleines, dauphins et marsouins {mammifères de l’ordre des cétacés}, de lamantins et dugongs {mammifères de l’ordre des siréniens}, d'otaries et phoques, lions de mer, morses, de reptiles ainsi que des foies de volaille)</t>
        </is>
      </c>
      <c r="C91" s="100" t="n">
        <v>124.18</v>
      </c>
      <c r="D91" s="100" t="n">
        <v>240.49</v>
      </c>
      <c r="E91" s="100" t="n">
        <v>260.07</v>
      </c>
      <c r="F91" s="100" t="n">
        <v>313.25</v>
      </c>
      <c r="G91" s="100" t="n">
        <v>158.51</v>
      </c>
      <c r="H91" s="100" t="n">
        <v>13.39</v>
      </c>
    </row>
    <row r="93">
      <c r="A93" s="55" t="inlineStr">
        <is>
          <t>16029071</t>
        </is>
      </c>
      <c r="B93" s="55" t="inlineStr">
        <is>
          <t>Préparations et conserves de viande ou d'abats d'ovins ou de caprins, non cuits, y.c. les mélanges de viande ou d'abats cuits et de viande ou d'abats non cuits (à l'excl. des saucisses, saucissons et produits similaires ainsi que des préparations de foies)</t>
        </is>
      </c>
      <c r="C93" s="57" t="inlineStr">
        <is>
          <t>:</t>
        </is>
      </c>
      <c r="D93" s="57" t="inlineStr">
        <is>
          <t>:</t>
        </is>
      </c>
      <c r="E93" s="57" t="inlineStr">
        <is>
          <t>:</t>
        </is>
      </c>
      <c r="F93" s="57" t="inlineStr">
        <is>
          <t>:</t>
        </is>
      </c>
      <c r="G93" s="57" t="inlineStr">
        <is>
          <t>:</t>
        </is>
      </c>
      <c r="H93" s="57" t="inlineStr">
        <is>
          <t>:</t>
        </is>
      </c>
    </row>
    <row r="94">
      <c r="A94" s="55" t="inlineStr">
        <is>
          <t>16029072</t>
        </is>
      </c>
      <c r="B94" s="55" t="inlineStr">
        <is>
          <t>Préparations et conserves de viande ou d'abats d'ovins, non-cuits, y.c. les mélanges de viande ou d'abats cuits et de viande ou d'abats non-cuits (à l'excl. des saucisses, saucissons et produits simil. ainsi que des préparations de foies)</t>
        </is>
      </c>
      <c r="C94" s="56" t="inlineStr">
        <is>
          <t>:</t>
        </is>
      </c>
      <c r="D94" s="56" t="inlineStr">
        <is>
          <t>:</t>
        </is>
      </c>
      <c r="E94" s="56" t="inlineStr">
        <is>
          <t>:</t>
        </is>
      </c>
      <c r="F94" s="56" t="inlineStr">
        <is>
          <t>:</t>
        </is>
      </c>
      <c r="G94" s="56" t="inlineStr">
        <is>
          <t>:</t>
        </is>
      </c>
      <c r="H94" s="56" t="inlineStr">
        <is>
          <t>:</t>
        </is>
      </c>
    </row>
    <row r="95">
      <c r="A95" s="55" t="inlineStr">
        <is>
          <t>16029074</t>
        </is>
      </c>
      <c r="B95" s="55" t="inlineStr">
        <is>
          <t>Préparations et conserves de viande ou d'abats de caprins, non-cuits, y.c. les mélanges de viande ou d'abats cuits et de viande ou d'abats non-cuits (à l'excl. des saucisses, saucissons et produits simil. ainsi que des préparations de foies)</t>
        </is>
      </c>
      <c r="C95" s="57" t="inlineStr">
        <is>
          <t>:</t>
        </is>
      </c>
      <c r="D95" s="57" t="inlineStr">
        <is>
          <t>:</t>
        </is>
      </c>
      <c r="E95" s="57" t="inlineStr">
        <is>
          <t>:</t>
        </is>
      </c>
      <c r="F95" s="57" t="inlineStr">
        <is>
          <t>:</t>
        </is>
      </c>
      <c r="G95" s="57" t="inlineStr">
        <is>
          <t>:</t>
        </is>
      </c>
      <c r="H95" s="57" t="inlineStr">
        <is>
          <t>:</t>
        </is>
      </c>
    </row>
    <row r="96">
      <c r="A96" s="55" t="inlineStr">
        <is>
          <t>16029076</t>
        </is>
      </c>
      <c r="B96" s="55" t="inlineStr">
        <is>
          <t>Préparations et conserves de viande ou d'abats d'ovins, cuits (à l'excl. des saucisses, saucissons et produits simil., des préparations finement homogénéisées, conditionnées pour la vente au détail comme aliments pour enfants ou pour usages diététiques, en récipients d'un contenu &lt;= 250 g, des préparations à base de foie ainsi que des extraits et jus de viande)</t>
        </is>
      </c>
      <c r="C96" s="56" t="inlineStr">
        <is>
          <t>:</t>
        </is>
      </c>
      <c r="D96" s="56" t="inlineStr">
        <is>
          <t>:</t>
        </is>
      </c>
      <c r="E96" s="56" t="inlineStr">
        <is>
          <t>:</t>
        </is>
      </c>
      <c r="F96" s="56" t="inlineStr">
        <is>
          <t>:</t>
        </is>
      </c>
      <c r="G96" s="56" t="inlineStr">
        <is>
          <t>:</t>
        </is>
      </c>
      <c r="H96" s="56" t="inlineStr">
        <is>
          <t>:</t>
        </is>
      </c>
    </row>
    <row r="97">
      <c r="A97" s="55" t="inlineStr">
        <is>
          <t>16029078</t>
        </is>
      </c>
      <c r="B97" s="55" t="inlineStr">
        <is>
          <t>Préparations et conserves de viande ou d'abats de caprins, cuits (à l'excl. des saucisses, saucissons et produits simil., des préparations finement homogénéisées, conditionnées pour la vente au détail comme aliments pour enfants ou pour usages diététiques, en récipients d'un contenu &lt;= 250 g, des préparations à base de foie ainsi que des extraits et jus de viande)</t>
        </is>
      </c>
      <c r="C97" s="57" t="inlineStr">
        <is>
          <t>:</t>
        </is>
      </c>
      <c r="D97" s="57" t="inlineStr">
        <is>
          <t>:</t>
        </is>
      </c>
      <c r="E97" s="57" t="inlineStr">
        <is>
          <t>:</t>
        </is>
      </c>
      <c r="F97" s="57" t="inlineStr">
        <is>
          <t>:</t>
        </is>
      </c>
      <c r="G97" s="57" t="inlineStr">
        <is>
          <t>:</t>
        </is>
      </c>
      <c r="H97" s="57" t="inlineStr">
        <is>
          <t>:</t>
        </is>
      </c>
    </row>
    <row r="98">
      <c r="A98" s="55" t="inlineStr">
        <is>
          <t>16029079</t>
        </is>
      </c>
      <c r="B98" s="55" t="inlineStr">
        <is>
          <t>Préparations et conserves de viande ou d'abats d'ovins ou de caprins, cuits (à l'excl. des saucisses, saucissons et produits similaires, des préparations homogénéisées du n° 1602.10.00, des préparations de foies ainsi que des extraits et jus de viande)</t>
        </is>
      </c>
      <c r="C98" s="56" t="inlineStr">
        <is>
          <t>:</t>
        </is>
      </c>
      <c r="D98" s="56" t="inlineStr">
        <is>
          <t>:</t>
        </is>
      </c>
      <c r="E98" s="56" t="inlineStr">
        <is>
          <t>:</t>
        </is>
      </c>
      <c r="F98" s="56" t="inlineStr">
        <is>
          <t>:</t>
        </is>
      </c>
      <c r="G98" s="56" t="inlineStr">
        <is>
          <t>:</t>
        </is>
      </c>
      <c r="H98" s="56" t="inlineStr">
        <is>
          <t>:</t>
        </is>
      </c>
    </row>
    <row r="99">
      <c r="A99" s="55" t="inlineStr">
        <is>
          <t>16029091</t>
        </is>
      </c>
      <c r="B99" s="55" t="inlineStr">
        <is>
          <t>Préparations ou conserves de viande ou d'abats de viande ovine (à l’excl. des saucisses et produits simil., des préparations finement homogénéisées, conditionnées pour la vente au détail comme aliments pour enfants ou pour usages diététiques, en récipients d’un contenu &lt;= 250 g, des préparations à base de foie ainsi que des extraits et jus de viande et contenant de la viande ou des abats bovins ou porcins)</t>
        </is>
      </c>
      <c r="C99" s="100" t="n">
        <v>611.24</v>
      </c>
      <c r="D99" s="100" t="n">
        <v>2727.34</v>
      </c>
      <c r="E99" s="100" t="n">
        <v>1584.07</v>
      </c>
      <c r="F99" s="100" t="n">
        <v>1536.33</v>
      </c>
      <c r="G99" s="100" t="n">
        <v>4133.76</v>
      </c>
      <c r="H99" s="100" t="n">
        <v>4011.64</v>
      </c>
    </row>
    <row r="100">
      <c r="A100" s="55" t="inlineStr">
        <is>
          <t>16029095</t>
        </is>
      </c>
      <c r="B100" s="55" t="inlineStr">
        <is>
          <t>Préparations ou conserves de viande ou d'abats caprins (à l’excl. des saucisses et produits simil., des préparations finement homogénéisées, conditionnées pour la vente au détail comme aliments pour enfants ou pour usages diététiques, en récipients d’un contenu &lt;= 250 g, des préparations à base de foie ainsi que des extraits et jus de viande et contenant de la viande ou des abats bovins ou porcins)</t>
        </is>
      </c>
      <c r="C100" s="99" t="n">
        <v>0.71</v>
      </c>
      <c r="D100" s="99" t="n">
        <v>62.91</v>
      </c>
      <c r="E100" s="99" t="n">
        <v>182.78</v>
      </c>
      <c r="F100" s="99" t="n">
        <v>529.98</v>
      </c>
      <c r="G100" s="99" t="n">
        <v>0.34</v>
      </c>
      <c r="H100" s="99" t="n">
        <v>617.5599999999999</v>
      </c>
    </row>
  </sheetData>
  <mergeCells count="13">
    <mergeCell ref="J21:J27"/>
    <mergeCell ref="C10:D10"/>
    <mergeCell ref="E10:F10"/>
    <mergeCell ref="G10:H10"/>
    <mergeCell ref="A11:B11"/>
    <mergeCell ref="A10:B10"/>
    <mergeCell ref="J15:J19"/>
    <mergeCell ref="J28:J36"/>
    <mergeCell ref="J42:J45"/>
    <mergeCell ref="J72:J73"/>
    <mergeCell ref="J60:J62"/>
    <mergeCell ref="J37:J40"/>
    <mergeCell ref="J65:J70"/>
  </mergeCells>
  <pageMargins left="0.7" right="0.7" top="0.75" bottom="0.75" header="0.3" footer="0.3"/>
</worksheet>
</file>

<file path=xl/worksheets/sheet14.xml><?xml version="1.0" encoding="utf-8"?>
<worksheet xmlns="http://schemas.openxmlformats.org/spreadsheetml/2006/main">
  <sheetPr>
    <tabColor rgb="FFFFC000"/>
    <outlinePr summaryBelow="1" summaryRight="1"/>
    <pageSetUpPr/>
  </sheetPr>
  <dimension ref="B2:E6"/>
  <sheetViews>
    <sheetView workbookViewId="0">
      <selection activeCell="Z40" sqref="Z40"/>
    </sheetView>
  </sheetViews>
  <sheetFormatPr baseColWidth="10" defaultRowHeight="14.4"/>
  <cols>
    <col width="19" customWidth="1" min="2" max="2"/>
  </cols>
  <sheetData>
    <row r="2">
      <c r="B2" s="106" t="inlineStr">
        <is>
          <t>Echanges de graisses</t>
        </is>
      </c>
    </row>
    <row r="3">
      <c r="B3" t="inlineStr">
        <is>
          <t>Hypothèse : même répartition entre bovin et ovins et caprins que la production de C3</t>
        </is>
      </c>
    </row>
    <row r="4">
      <c r="B4" t="inlineStr">
        <is>
          <t>Part dans la production de C3</t>
        </is>
      </c>
      <c r="C4" t="n">
        <v>2015</v>
      </c>
      <c r="D4" t="n">
        <v>2019</v>
      </c>
      <c r="E4" t="n">
        <v>2023</v>
      </c>
    </row>
    <row r="5">
      <c r="B5" t="inlineStr">
        <is>
          <t>Bovins</t>
        </is>
      </c>
      <c r="C5" s="122">
        <f>('Anatomie - Blézat'!F13+'Anatomie - Blézat'!F26)/('Anatomie - Blézat'!F13+'Anatomie - Blézat'!F26+'Anatomie - Blézat'!F51+'Anatomie - Blézat'!F63)</f>
        <v/>
      </c>
      <c r="D5" s="122">
        <f>('Anatomie - Blézat'!G13+'Anatomie - Blézat'!G26)/('Anatomie - Blézat'!G13+'Anatomie - Blézat'!G26+'Anatomie - Blézat'!G51+'Anatomie - Blézat'!G63)</f>
        <v/>
      </c>
      <c r="E5" s="122">
        <f>('Anatomie - Blézat'!H13+'Anatomie - Blézat'!H26)/('Anatomie - Blézat'!H13+'Anatomie - Blézat'!H26+'Anatomie - Blézat'!H51+'Anatomie - Blézat'!H63)</f>
        <v/>
      </c>
    </row>
    <row r="6">
      <c r="B6" t="inlineStr">
        <is>
          <t>Ovins et caprins</t>
        </is>
      </c>
      <c r="C6" s="29">
        <f>1-C5</f>
        <v/>
      </c>
      <c r="D6" s="29">
        <f>1-D5</f>
        <v/>
      </c>
      <c r="E6" s="29">
        <f>1-E5</f>
        <v/>
      </c>
    </row>
  </sheetData>
  <pageMargins left="0.7" right="0.7" top="0.75" bottom="0.75" header="0.3" footer="0.3"/>
</worksheet>
</file>

<file path=xl/worksheets/sheet15.xml><?xml version="1.0" encoding="utf-8"?>
<worksheet xmlns="http://schemas.openxmlformats.org/spreadsheetml/2006/main">
  <sheetPr>
    <tabColor rgb="008064A2"/>
    <outlinePr summaryBelow="1" summaryRight="1"/>
    <pageSetUpPr/>
  </sheetPr>
  <dimension ref="A1:Q202"/>
  <sheetViews>
    <sheetView workbookViewId="0">
      <selection activeCell="A1" sqref="A1"/>
    </sheetView>
  </sheetViews>
  <sheetFormatPr baseColWidth="8" defaultRowHeight="15"/>
  <cols>
    <col width="19" customWidth="1" min="1" max="1"/>
    <col width="46" customWidth="1" min="2" max="2"/>
    <col width="41" customWidth="1" min="3" max="3"/>
    <col width="21" customWidth="1" min="4" max="4"/>
    <col width="18" customWidth="1" min="5" max="5"/>
    <col width="13" customWidth="1" min="6" max="6"/>
    <col width="13" customWidth="1" min="7" max="7"/>
    <col width="110" customWidth="1" min="8" max="8"/>
    <col width="53" customWidth="1" min="9" max="9"/>
    <col width="97" customWidth="1" min="10" max="10"/>
    <col width="32" customWidth="1" min="11" max="11"/>
    <col width="86" customWidth="1" min="12" max="12"/>
    <col width="35" customWidth="1" min="13" max="13"/>
    <col width="29" customWidth="1" min="14" max="14"/>
    <col width="35" customWidth="1" min="15" max="15"/>
    <col width="86" customWidth="1" min="16" max="16"/>
    <col width="31" customWidth="1" min="17" max="17"/>
  </cols>
  <sheetData>
    <row r="1" ht="15" customHeight="1">
      <c r="A1" s="175" t="inlineStr">
        <is>
          <t>Identifiant</t>
        </is>
      </c>
      <c r="B1" s="175" t="inlineStr">
        <is>
          <t>Origine</t>
        </is>
      </c>
      <c r="C1" s="175" t="inlineStr">
        <is>
          <t>Destination</t>
        </is>
      </c>
      <c r="D1" s="175" t="inlineStr">
        <is>
          <t>Filière</t>
        </is>
      </c>
      <c r="E1" s="175" t="inlineStr">
        <is>
          <t>Territoire</t>
        </is>
      </c>
      <c r="F1" s="175" t="inlineStr">
        <is>
          <t>Année</t>
        </is>
      </c>
      <c r="G1" s="175" t="inlineStr">
        <is>
          <t>Unité</t>
        </is>
      </c>
      <c r="H1" s="175" t="inlineStr">
        <is>
          <t>Information collectée</t>
        </is>
      </c>
      <c r="I1" s="175" t="inlineStr">
        <is>
          <t>Source</t>
        </is>
      </c>
      <c r="J1" s="175" t="inlineStr">
        <is>
          <t>Hypothèse</t>
        </is>
      </c>
      <c r="K1" s="175" t="inlineStr">
        <is>
          <t>Type de donnée collectée</t>
        </is>
      </c>
      <c r="L1" s="175" t="inlineStr">
        <is>
          <t>Traduction</t>
        </is>
      </c>
      <c r="M1" s="175" t="inlineStr">
        <is>
          <t>Onglet source fichier Excel</t>
        </is>
      </c>
      <c r="N1" s="175" t="inlineStr">
        <is>
          <t>Fiabilité des données</t>
        </is>
      </c>
      <c r="O1" s="175" t="inlineStr">
        <is>
          <t>Equation d'égalité (eq = 0)</t>
        </is>
      </c>
      <c r="P1" s="175" t="inlineStr">
        <is>
          <t>Traduction</t>
        </is>
      </c>
      <c r="Q1" s="175" t="inlineStr">
        <is>
          <t>Source</t>
        </is>
      </c>
    </row>
    <row r="2" ht="15" customHeight="1">
      <c r="A2" s="183" t="n">
        <v>15</v>
      </c>
      <c r="B2" s="183" t="inlineStr">
        <is>
          <t>Traitement thermique C3 et alimentaire</t>
        </is>
      </c>
      <c r="C2" s="183" t="inlineStr">
        <is>
          <t>Protéines animales transformées</t>
        </is>
      </c>
      <c r="D2" s="183" t="inlineStr">
        <is>
          <t>Viande bovine</t>
        </is>
      </c>
      <c r="E2" s="183" t="inlineStr">
        <is>
          <t>France</t>
        </is>
      </c>
      <c r="F2" s="183" t="inlineStr">
        <is>
          <t>2015</t>
        </is>
      </c>
      <c r="G2" s="183" t="inlineStr">
        <is>
          <t>kt</t>
        </is>
      </c>
      <c r="H2" s="183" t="inlineStr"/>
      <c r="I2" s="183" t="inlineStr"/>
      <c r="J2" s="183" t="inlineStr"/>
      <c r="K2" s="183" t="inlineStr"/>
      <c r="L2" s="183" t="inlineStr"/>
      <c r="M2" s="183" t="inlineStr"/>
      <c r="N2" s="183" t="inlineStr"/>
      <c r="O2" s="183" t="n">
        <v>0.4728656196971499</v>
      </c>
      <c r="P2" s="183" t="inlineStr"/>
      <c r="Q2" s="183" t="inlineStr"/>
    </row>
    <row r="3" ht="15" customHeight="1">
      <c r="A3" s="154" t="n">
        <v>15</v>
      </c>
      <c r="B3" s="154" t="inlineStr">
        <is>
          <t>Protéines animales transformées</t>
        </is>
      </c>
      <c r="C3" s="154" t="inlineStr">
        <is>
          <t>Export</t>
        </is>
      </c>
      <c r="D3" s="154" t="inlineStr">
        <is>
          <t>Viande bovine</t>
        </is>
      </c>
      <c r="E3" s="154" t="inlineStr">
        <is>
          <t>France</t>
        </is>
      </c>
      <c r="F3" s="154" t="inlineStr">
        <is>
          <t>2015</t>
        </is>
      </c>
      <c r="G3" s="154" t="inlineStr">
        <is>
          <t>kt</t>
        </is>
      </c>
      <c r="H3" s="154" t="inlineStr">
        <is>
          <t>Part de PAT exportées = 47,29 % (SIFCO)</t>
        </is>
      </c>
      <c r="I3" s="154" t="inlineStr">
        <is>
          <t>SIFCO</t>
        </is>
      </c>
      <c r="J3" s="154" t="inlineStr">
        <is>
          <t>Extrapolation à partir des exportations tous débouchés confondus</t>
        </is>
      </c>
      <c r="K3" s="154" t="inlineStr">
        <is>
          <t>Répartition</t>
        </is>
      </c>
      <c r="L3" s="154" t="inlineStr">
        <is>
          <t>Part de PAT exportées</t>
        </is>
      </c>
      <c r="M3" s="154" t="inlineStr">
        <is>
          <t>Coproduits - SIFCO</t>
        </is>
      </c>
      <c r="N3" s="154" t="inlineStr">
        <is>
          <t>0</t>
        </is>
      </c>
      <c r="O3" s="154" t="n">
        <v>-1</v>
      </c>
      <c r="P3" s="154" t="inlineStr">
        <is>
          <t>Part de PAT exportées</t>
        </is>
      </c>
      <c r="Q3" s="154" t="inlineStr">
        <is>
          <t>SIFCO</t>
        </is>
      </c>
    </row>
    <row r="4" ht="15" customHeight="1">
      <c r="A4" s="183" t="n">
        <v>16</v>
      </c>
      <c r="B4" s="183" t="inlineStr">
        <is>
          <t>Corps gras animaux</t>
        </is>
      </c>
      <c r="C4" s="183" t="inlineStr">
        <is>
          <t>Export</t>
        </is>
      </c>
      <c r="D4" s="183" t="inlineStr">
        <is>
          <t>Viande bovine</t>
        </is>
      </c>
      <c r="E4" s="183" t="inlineStr">
        <is>
          <t>France</t>
        </is>
      </c>
      <c r="F4" s="183" t="inlineStr">
        <is>
          <t>2015</t>
        </is>
      </c>
      <c r="G4" s="183" t="inlineStr">
        <is>
          <t>kt</t>
        </is>
      </c>
      <c r="H4" s="183" t="inlineStr">
        <is>
          <t>Part de CGA exportées = 70,41 % (SIFCO)</t>
        </is>
      </c>
      <c r="I4" s="183" t="inlineStr">
        <is>
          <t>SIFCO</t>
        </is>
      </c>
      <c r="J4" s="183" t="inlineStr">
        <is>
          <t>Extrapolation à partir des exportations tous débouchés confondus</t>
        </is>
      </c>
      <c r="K4" s="183" t="inlineStr">
        <is>
          <t>Répartition</t>
        </is>
      </c>
      <c r="L4" s="183" t="inlineStr">
        <is>
          <t>Part de CGA exportées</t>
        </is>
      </c>
      <c r="M4" s="183" t="inlineStr">
        <is>
          <t>Coproduits - SIFCO</t>
        </is>
      </c>
      <c r="N4" s="183" t="inlineStr">
        <is>
          <t>0</t>
        </is>
      </c>
      <c r="O4" s="183" t="n">
        <v>-1</v>
      </c>
      <c r="P4" s="183" t="inlineStr">
        <is>
          <t>Part de CGA exportées</t>
        </is>
      </c>
      <c r="Q4" s="183" t="inlineStr">
        <is>
          <t>SIFCO</t>
        </is>
      </c>
    </row>
    <row r="5" ht="15" customHeight="1">
      <c r="A5" s="154" t="n">
        <v>16</v>
      </c>
      <c r="B5" s="154" t="inlineStr">
        <is>
          <t>Traitement thermique C3 et alimentaire</t>
        </is>
      </c>
      <c r="C5" s="154" t="inlineStr">
        <is>
          <t>Corps gras animaux</t>
        </is>
      </c>
      <c r="D5" s="154" t="inlineStr">
        <is>
          <t>Viande bovine</t>
        </is>
      </c>
      <c r="E5" s="154" t="inlineStr">
        <is>
          <t>France</t>
        </is>
      </c>
      <c r="F5" s="154" t="inlineStr">
        <is>
          <t>2015</t>
        </is>
      </c>
      <c r="G5" s="154" t="inlineStr">
        <is>
          <t>kt</t>
        </is>
      </c>
      <c r="H5" s="154" t="inlineStr"/>
      <c r="I5" s="154" t="inlineStr"/>
      <c r="J5" s="154" t="inlineStr"/>
      <c r="K5" s="154" t="inlineStr"/>
      <c r="L5" s="154" t="inlineStr"/>
      <c r="M5" s="154" t="inlineStr"/>
      <c r="N5" s="154" t="inlineStr"/>
      <c r="O5" s="154" t="n">
        <v>0.7040732987242192</v>
      </c>
      <c r="P5" s="154" t="inlineStr"/>
      <c r="Q5" s="154" t="inlineStr"/>
    </row>
    <row r="6" ht="15" customHeight="1">
      <c r="A6" s="183" t="n">
        <v>21</v>
      </c>
      <c r="B6" s="183" t="inlineStr">
        <is>
          <t>Viande de gros bovins</t>
        </is>
      </c>
      <c r="C6" s="183" t="inlineStr">
        <is>
          <t>Export</t>
        </is>
      </c>
      <c r="D6" s="183" t="inlineStr">
        <is>
          <t>Viande bovine</t>
        </is>
      </c>
      <c r="E6" s="183" t="inlineStr">
        <is>
          <t>France</t>
        </is>
      </c>
      <c r="F6" s="183" t="inlineStr">
        <is>
          <t>2015</t>
        </is>
      </c>
      <c r="G6" s="183" t="inlineStr">
        <is>
          <t>kt</t>
        </is>
      </c>
      <c r="H6" s="183" t="inlineStr">
        <is>
          <t>Part de viande de gros bovins exportée = 14 % (Où va le bœuf ? - Idele)</t>
        </is>
      </c>
      <c r="I6" s="183" t="inlineStr">
        <is>
          <t>Où va le bœuf ? - Idele</t>
        </is>
      </c>
      <c r="J6" s="183" t="inlineStr">
        <is>
          <t>Utilisation de la répartition de 2014, en tec</t>
        </is>
      </c>
      <c r="K6" s="183" t="inlineStr">
        <is>
          <t>Répartition</t>
        </is>
      </c>
      <c r="L6" s="183" t="inlineStr">
        <is>
          <t>Part de viande de gros bovins exportée</t>
        </is>
      </c>
      <c r="M6" s="183" t="inlineStr">
        <is>
          <t>Consommation - IDELE</t>
        </is>
      </c>
      <c r="N6" s="183" t="inlineStr">
        <is>
          <t>0</t>
        </is>
      </c>
      <c r="O6" s="183" t="n">
        <v>-1</v>
      </c>
      <c r="P6" s="183" t="inlineStr">
        <is>
          <t>Part de viande de gros bovins exportée</t>
        </is>
      </c>
      <c r="Q6" s="183" t="inlineStr">
        <is>
          <t>Où va le bœuf ? - Idele</t>
        </is>
      </c>
    </row>
    <row r="7" ht="15" customHeight="1">
      <c r="A7" s="183" t="n">
        <v>21</v>
      </c>
      <c r="B7" s="183" t="inlineStr">
        <is>
          <t>Abattage / découpe de gros bovins</t>
        </is>
      </c>
      <c r="C7" s="183" t="inlineStr">
        <is>
          <t>Viande de gros bovins</t>
        </is>
      </c>
      <c r="D7" s="183" t="inlineStr">
        <is>
          <t>Viande bovine</t>
        </is>
      </c>
      <c r="E7" s="183" t="inlineStr">
        <is>
          <t>France</t>
        </is>
      </c>
      <c r="F7" s="183" t="inlineStr">
        <is>
          <t>2015</t>
        </is>
      </c>
      <c r="G7" s="183" t="inlineStr">
        <is>
          <t>kt</t>
        </is>
      </c>
      <c r="H7" s="183" t="inlineStr">
        <is>
          <t>Rendement en viande de l'abattage-découpe de gros bovins = 38,36 % (Blézat)</t>
        </is>
      </c>
      <c r="I7" s="183" t="inlineStr">
        <is>
          <t>Blézat</t>
        </is>
      </c>
      <c r="J7" s="183" t="inlineStr">
        <is>
          <t>0</t>
        </is>
      </c>
      <c r="K7" s="183" t="inlineStr">
        <is>
          <t>Rendement</t>
        </is>
      </c>
      <c r="L7" s="183" t="inlineStr">
        <is>
          <t>Rendement en viande de l'abattage-découpe de gros bovins</t>
        </is>
      </c>
      <c r="M7" s="183" t="inlineStr">
        <is>
          <t>Anatomie - Blézat</t>
        </is>
      </c>
      <c r="N7" s="183" t="inlineStr">
        <is>
          <t>0</t>
        </is>
      </c>
      <c r="O7" s="183" t="n">
        <v>0.14</v>
      </c>
      <c r="P7" s="183" t="inlineStr"/>
      <c r="Q7" s="183" t="inlineStr"/>
    </row>
    <row r="8" ht="15" customHeight="1">
      <c r="A8" s="154" t="n">
        <v>21</v>
      </c>
      <c r="B8" s="154" t="inlineStr">
        <is>
          <t>Import</t>
        </is>
      </c>
      <c r="C8" s="154" t="inlineStr">
        <is>
          <t>Viande de gros bovins</t>
        </is>
      </c>
      <c r="D8" s="154" t="inlineStr">
        <is>
          <t>Viande bovine</t>
        </is>
      </c>
      <c r="E8" s="154" t="inlineStr">
        <is>
          <t>France</t>
        </is>
      </c>
      <c r="F8" s="154" t="inlineStr">
        <is>
          <t>2015</t>
        </is>
      </c>
      <c r="G8" s="154" t="inlineStr">
        <is>
          <t>kt</t>
        </is>
      </c>
      <c r="H8" s="154" t="inlineStr">
        <is>
          <t>Part de viande de gros bovins importée = 26,35 % (Où va le bœuf ? - Idele)</t>
        </is>
      </c>
      <c r="I8" s="154" t="inlineStr">
        <is>
          <t>Où va le bœuf ? - Idele</t>
        </is>
      </c>
      <c r="J8" s="154" t="inlineStr">
        <is>
          <t>Utilisation de la répartition de 2014, en tec</t>
        </is>
      </c>
      <c r="K8" s="154" t="inlineStr">
        <is>
          <t>Répartition</t>
        </is>
      </c>
      <c r="L8" s="154" t="inlineStr">
        <is>
          <t>Part de viande de gros bovins importée</t>
        </is>
      </c>
      <c r="M8" s="154" t="inlineStr">
        <is>
          <t>Consommation - IDELE</t>
        </is>
      </c>
      <c r="N8" s="154" t="inlineStr">
        <is>
          <t>0</t>
        </is>
      </c>
      <c r="O8" s="154" t="n">
        <v>0.14</v>
      </c>
      <c r="P8" s="154" t="inlineStr"/>
      <c r="Q8" s="154" t="inlineStr"/>
    </row>
    <row r="9" ht="15" customHeight="1">
      <c r="A9" s="183" t="n">
        <v>22</v>
      </c>
      <c r="B9" s="183" t="inlineStr">
        <is>
          <t>Import</t>
        </is>
      </c>
      <c r="C9" s="183" t="inlineStr">
        <is>
          <t>Viande de gros bovins</t>
        </is>
      </c>
      <c r="D9" s="183" t="inlineStr">
        <is>
          <t>Viande bovine</t>
        </is>
      </c>
      <c r="E9" s="183" t="inlineStr">
        <is>
          <t>France</t>
        </is>
      </c>
      <c r="F9" s="183" t="inlineStr">
        <is>
          <t>2015</t>
        </is>
      </c>
      <c r="G9" s="183" t="inlineStr">
        <is>
          <t>kt</t>
        </is>
      </c>
      <c r="H9" s="183" t="inlineStr">
        <is>
          <t>Part de viande de gros bovins importée = 26,35 % (Où va le bœuf ? - Idele)</t>
        </is>
      </c>
      <c r="I9" s="183" t="inlineStr">
        <is>
          <t>Où va le bœuf ? - Idele</t>
        </is>
      </c>
      <c r="J9" s="183" t="inlineStr">
        <is>
          <t>Utilisation de la répartition de 2014, en tec</t>
        </is>
      </c>
      <c r="K9" s="183" t="inlineStr">
        <is>
          <t>Répartition</t>
        </is>
      </c>
      <c r="L9" s="183" t="inlineStr">
        <is>
          <t>Part de viande de gros bovins importée</t>
        </is>
      </c>
      <c r="M9" s="183" t="inlineStr">
        <is>
          <t>Consommation - IDELE</t>
        </is>
      </c>
      <c r="N9" s="183" t="inlineStr">
        <is>
          <t>0</t>
        </is>
      </c>
      <c r="O9" s="183" t="n">
        <v>0.26</v>
      </c>
      <c r="P9" s="183" t="inlineStr"/>
      <c r="Q9" s="183" t="inlineStr"/>
    </row>
    <row r="10" ht="15" customHeight="1">
      <c r="A10" s="183" t="n">
        <v>22</v>
      </c>
      <c r="B10" s="183" t="inlineStr">
        <is>
          <t>Abattage / découpe de gros bovins</t>
        </is>
      </c>
      <c r="C10" s="183" t="inlineStr">
        <is>
          <t>Viande de gros bovins</t>
        </is>
      </c>
      <c r="D10" s="183" t="inlineStr">
        <is>
          <t>Viande bovine</t>
        </is>
      </c>
      <c r="E10" s="183" t="inlineStr">
        <is>
          <t>France</t>
        </is>
      </c>
      <c r="F10" s="183" t="inlineStr">
        <is>
          <t>2015</t>
        </is>
      </c>
      <c r="G10" s="183" t="inlineStr">
        <is>
          <t>kt</t>
        </is>
      </c>
      <c r="H10" s="183" t="inlineStr">
        <is>
          <t>Rendement en viande de l'abattage-découpe de gros bovins = 38,36 % (Blézat)</t>
        </is>
      </c>
      <c r="I10" s="183" t="inlineStr">
        <is>
          <t>Blézat</t>
        </is>
      </c>
      <c r="J10" s="183" t="inlineStr">
        <is>
          <t>0</t>
        </is>
      </c>
      <c r="K10" s="183" t="inlineStr">
        <is>
          <t>Rendement</t>
        </is>
      </c>
      <c r="L10" s="183" t="inlineStr">
        <is>
          <t>Rendement en viande de l'abattage-découpe de gros bovins</t>
        </is>
      </c>
      <c r="M10" s="183" t="inlineStr">
        <is>
          <t>Anatomie - Blézat</t>
        </is>
      </c>
      <c r="N10" s="183" t="inlineStr">
        <is>
          <t>0</t>
        </is>
      </c>
      <c r="O10" s="183" t="n">
        <v>0.26</v>
      </c>
      <c r="P10" s="183" t="inlineStr"/>
      <c r="Q10" s="183" t="inlineStr"/>
    </row>
    <row r="11" ht="15" customHeight="1">
      <c r="A11" s="154" t="n">
        <v>22</v>
      </c>
      <c r="B11" s="154" t="inlineStr">
        <is>
          <t>Viande de gros bovins</t>
        </is>
      </c>
      <c r="C11" s="154" t="inlineStr">
        <is>
          <t>GMS</t>
        </is>
      </c>
      <c r="D11" s="154" t="inlineStr">
        <is>
          <t>Viande bovine</t>
        </is>
      </c>
      <c r="E11" s="154" t="inlineStr">
        <is>
          <t>France</t>
        </is>
      </c>
      <c r="F11" s="154" t="inlineStr">
        <is>
          <t>2015</t>
        </is>
      </c>
      <c r="G11" s="154" t="inlineStr">
        <is>
          <t>kt</t>
        </is>
      </c>
      <c r="H11" s="154" t="inlineStr">
        <is>
          <t>Part de viande de gros bovins consommée en GMS = 26 % (Où va le bœuf ? - Idele)</t>
        </is>
      </c>
      <c r="I11" s="154" t="inlineStr">
        <is>
          <t>Où va le bœuf ? - Idele</t>
        </is>
      </c>
      <c r="J11" s="154" t="inlineStr">
        <is>
          <t>Utilisation de la répartition de 2014, en tec</t>
        </is>
      </c>
      <c r="K11" s="154" t="inlineStr">
        <is>
          <t>Répartition</t>
        </is>
      </c>
      <c r="L11" s="154" t="inlineStr">
        <is>
          <t>Part de viande de gros bovins consommée en GMS</t>
        </is>
      </c>
      <c r="M11" s="154" t="inlineStr">
        <is>
          <t>Consommation - IDELE</t>
        </is>
      </c>
      <c r="N11" s="154" t="inlineStr">
        <is>
          <t>0</t>
        </is>
      </c>
      <c r="O11" s="154" t="n">
        <v>-1</v>
      </c>
      <c r="P11" s="154" t="inlineStr">
        <is>
          <t>Part de viande de gros bovins consommée en GMS</t>
        </is>
      </c>
      <c r="Q11" s="154" t="inlineStr">
        <is>
          <t>Où va le bœuf ? - Idele</t>
        </is>
      </c>
    </row>
    <row r="12" ht="15" customHeight="1">
      <c r="A12" s="183" t="n">
        <v>23</v>
      </c>
      <c r="B12" s="183" t="inlineStr">
        <is>
          <t>Viande de gros bovins</t>
        </is>
      </c>
      <c r="C12" s="183" t="inlineStr">
        <is>
          <t>Boucherie</t>
        </is>
      </c>
      <c r="D12" s="183" t="inlineStr">
        <is>
          <t>Viande bovine</t>
        </is>
      </c>
      <c r="E12" s="183" t="inlineStr">
        <is>
          <t>France</t>
        </is>
      </c>
      <c r="F12" s="183" t="inlineStr">
        <is>
          <t>2015</t>
        </is>
      </c>
      <c r="G12" s="183" t="inlineStr">
        <is>
          <t>kt</t>
        </is>
      </c>
      <c r="H12" s="183" t="inlineStr">
        <is>
          <t>Part de viande de gros bovins consommée en boucherie = 12 % (Où va le bœuf ? - Idele)</t>
        </is>
      </c>
      <c r="I12" s="183" t="inlineStr">
        <is>
          <t>Où va le bœuf ? - Idele</t>
        </is>
      </c>
      <c r="J12" s="183" t="inlineStr">
        <is>
          <t>Utilisation de la répartition de 2014, en tec</t>
        </is>
      </c>
      <c r="K12" s="183" t="inlineStr">
        <is>
          <t>Répartition</t>
        </is>
      </c>
      <c r="L12" s="183" t="inlineStr">
        <is>
          <t>Part de viande de gros bovins consommée en boucherie</t>
        </is>
      </c>
      <c r="M12" s="183" t="inlineStr">
        <is>
          <t>Consommation - IDELE</t>
        </is>
      </c>
      <c r="N12" s="183" t="inlineStr">
        <is>
          <t>0</t>
        </is>
      </c>
      <c r="O12" s="183" t="n">
        <v>-1</v>
      </c>
      <c r="P12" s="183" t="inlineStr">
        <is>
          <t>Part de viande de gros bovins consommée en boucherie</t>
        </is>
      </c>
      <c r="Q12" s="183" t="inlineStr">
        <is>
          <t>Où va le bœuf ? - Idele</t>
        </is>
      </c>
    </row>
    <row r="13" ht="15" customHeight="1">
      <c r="A13" s="183" t="n">
        <v>23</v>
      </c>
      <c r="B13" s="183" t="inlineStr">
        <is>
          <t>Abattage / découpe de gros bovins</t>
        </is>
      </c>
      <c r="C13" s="183" t="inlineStr">
        <is>
          <t>Viande de gros bovins</t>
        </is>
      </c>
      <c r="D13" s="183" t="inlineStr">
        <is>
          <t>Viande bovine</t>
        </is>
      </c>
      <c r="E13" s="183" t="inlineStr">
        <is>
          <t>France</t>
        </is>
      </c>
      <c r="F13" s="183" t="inlineStr">
        <is>
          <t>2015</t>
        </is>
      </c>
      <c r="G13" s="183" t="inlineStr">
        <is>
          <t>kt</t>
        </is>
      </c>
      <c r="H13" s="183" t="inlineStr">
        <is>
          <t>Rendement en viande de l'abattage-découpe de gros bovins = 38,36 % (Blézat)</t>
        </is>
      </c>
      <c r="I13" s="183" t="inlineStr">
        <is>
          <t>Blézat</t>
        </is>
      </c>
      <c r="J13" s="183" t="inlineStr">
        <is>
          <t>0</t>
        </is>
      </c>
      <c r="K13" s="183" t="inlineStr">
        <is>
          <t>Rendement</t>
        </is>
      </c>
      <c r="L13" s="183" t="inlineStr">
        <is>
          <t>Rendement en viande de l'abattage-découpe de gros bovins</t>
        </is>
      </c>
      <c r="M13" s="183" t="inlineStr">
        <is>
          <t>Anatomie - Blézat</t>
        </is>
      </c>
      <c r="N13" s="183" t="inlineStr">
        <is>
          <t>0</t>
        </is>
      </c>
      <c r="O13" s="183" t="n">
        <v>0.12</v>
      </c>
      <c r="P13" s="183" t="inlineStr"/>
      <c r="Q13" s="183" t="inlineStr"/>
    </row>
    <row r="14" ht="15" customHeight="1">
      <c r="A14" s="154" t="n">
        <v>23</v>
      </c>
      <c r="B14" s="154" t="inlineStr">
        <is>
          <t>Import</t>
        </is>
      </c>
      <c r="C14" s="154" t="inlineStr">
        <is>
          <t>Viande de gros bovins</t>
        </is>
      </c>
      <c r="D14" s="154" t="inlineStr">
        <is>
          <t>Viande bovine</t>
        </is>
      </c>
      <c r="E14" s="154" t="inlineStr">
        <is>
          <t>France</t>
        </is>
      </c>
      <c r="F14" s="154" t="inlineStr">
        <is>
          <t>2015</t>
        </is>
      </c>
      <c r="G14" s="154" t="inlineStr">
        <is>
          <t>kt</t>
        </is>
      </c>
      <c r="H14" s="154" t="inlineStr">
        <is>
          <t>Part de viande de gros bovins importée = 26,35 % (Où va le bœuf ? - Idele)</t>
        </is>
      </c>
      <c r="I14" s="154" t="inlineStr">
        <is>
          <t>Où va le bœuf ? - Idele</t>
        </is>
      </c>
      <c r="J14" s="154" t="inlineStr">
        <is>
          <t>Utilisation de la répartition de 2014, en tec</t>
        </is>
      </c>
      <c r="K14" s="154" t="inlineStr">
        <is>
          <t>Répartition</t>
        </is>
      </c>
      <c r="L14" s="154" t="inlineStr">
        <is>
          <t>Part de viande de gros bovins importée</t>
        </is>
      </c>
      <c r="M14" s="154" t="inlineStr">
        <is>
          <t>Consommation - IDELE</t>
        </is>
      </c>
      <c r="N14" s="154" t="inlineStr">
        <is>
          <t>0</t>
        </is>
      </c>
      <c r="O14" s="154" t="n">
        <v>0.12</v>
      </c>
      <c r="P14" s="154" t="inlineStr"/>
      <c r="Q14" s="154" t="inlineStr"/>
    </row>
    <row r="15" ht="15" customHeight="1">
      <c r="A15" s="183" t="n">
        <v>24</v>
      </c>
      <c r="B15" s="183" t="inlineStr">
        <is>
          <t>Viande de gros bovins</t>
        </is>
      </c>
      <c r="C15" s="183" t="inlineStr">
        <is>
          <t>RHD</t>
        </is>
      </c>
      <c r="D15" s="183" t="inlineStr">
        <is>
          <t>Viande bovine</t>
        </is>
      </c>
      <c r="E15" s="183" t="inlineStr">
        <is>
          <t>France</t>
        </is>
      </c>
      <c r="F15" s="183" t="inlineStr">
        <is>
          <t>2015</t>
        </is>
      </c>
      <c r="G15" s="183" t="inlineStr">
        <is>
          <t>kt</t>
        </is>
      </c>
      <c r="H15" s="183" t="inlineStr">
        <is>
          <t>Part de viande de gros bovins consommée en RHD = 7 % (Où va le bœuf ? - Idele)</t>
        </is>
      </c>
      <c r="I15" s="183" t="inlineStr">
        <is>
          <t>Où va le bœuf ? - Idele</t>
        </is>
      </c>
      <c r="J15" s="183" t="inlineStr">
        <is>
          <t>Utilisation de la répartition de 2014, en tec</t>
        </is>
      </c>
      <c r="K15" s="183" t="inlineStr">
        <is>
          <t>Répartition</t>
        </is>
      </c>
      <c r="L15" s="183" t="inlineStr">
        <is>
          <t>Part de viande de gros bovins consommée en RHD</t>
        </is>
      </c>
      <c r="M15" s="183" t="inlineStr">
        <is>
          <t>Consommation - IDELE</t>
        </is>
      </c>
      <c r="N15" s="183" t="inlineStr">
        <is>
          <t>0</t>
        </is>
      </c>
      <c r="O15" s="183" t="n">
        <v>-1</v>
      </c>
      <c r="P15" s="183" t="inlineStr">
        <is>
          <t>Part de viande de gros bovins consommée en RHD</t>
        </is>
      </c>
      <c r="Q15" s="183" t="inlineStr">
        <is>
          <t>Où va le bœuf ? - Idele</t>
        </is>
      </c>
    </row>
    <row r="16" ht="15" customHeight="1">
      <c r="A16" s="183" t="n">
        <v>24</v>
      </c>
      <c r="B16" s="183" t="inlineStr">
        <is>
          <t>Abattage / découpe de gros bovins</t>
        </is>
      </c>
      <c r="C16" s="183" t="inlineStr">
        <is>
          <t>Viande de gros bovins</t>
        </is>
      </c>
      <c r="D16" s="183" t="inlineStr">
        <is>
          <t>Viande bovine</t>
        </is>
      </c>
      <c r="E16" s="183" t="inlineStr">
        <is>
          <t>France</t>
        </is>
      </c>
      <c r="F16" s="183" t="inlineStr">
        <is>
          <t>2015</t>
        </is>
      </c>
      <c r="G16" s="183" t="inlineStr">
        <is>
          <t>kt</t>
        </is>
      </c>
      <c r="H16" s="183" t="inlineStr">
        <is>
          <t>Rendement en viande de l'abattage-découpe de gros bovins = 38,36 % (Blézat)</t>
        </is>
      </c>
      <c r="I16" s="183" t="inlineStr">
        <is>
          <t>Blézat</t>
        </is>
      </c>
      <c r="J16" s="183" t="inlineStr">
        <is>
          <t>0</t>
        </is>
      </c>
      <c r="K16" s="183" t="inlineStr">
        <is>
          <t>Rendement</t>
        </is>
      </c>
      <c r="L16" s="183" t="inlineStr">
        <is>
          <t>Rendement en viande de l'abattage-découpe de gros bovins</t>
        </is>
      </c>
      <c r="M16" s="183" t="inlineStr">
        <is>
          <t>Anatomie - Blézat</t>
        </is>
      </c>
      <c r="N16" s="183" t="inlineStr">
        <is>
          <t>0</t>
        </is>
      </c>
      <c r="O16" s="183" t="n">
        <v>0.07000000000000001</v>
      </c>
      <c r="P16" s="183" t="inlineStr"/>
      <c r="Q16" s="183" t="inlineStr"/>
    </row>
    <row r="17" ht="15" customHeight="1">
      <c r="A17" s="154" t="n">
        <v>24</v>
      </c>
      <c r="B17" s="154" t="inlineStr">
        <is>
          <t>Import</t>
        </is>
      </c>
      <c r="C17" s="154" t="inlineStr">
        <is>
          <t>Viande de gros bovins</t>
        </is>
      </c>
      <c r="D17" s="154" t="inlineStr">
        <is>
          <t>Viande bovine</t>
        </is>
      </c>
      <c r="E17" s="154" t="inlineStr">
        <is>
          <t>France</t>
        </is>
      </c>
      <c r="F17" s="154" t="inlineStr">
        <is>
          <t>2015</t>
        </is>
      </c>
      <c r="G17" s="154" t="inlineStr">
        <is>
          <t>kt</t>
        </is>
      </c>
      <c r="H17" s="154" t="inlineStr">
        <is>
          <t>Part de viande de gros bovins importée = 26,35 % (Où va le bœuf ? - Idele)</t>
        </is>
      </c>
      <c r="I17" s="154" t="inlineStr">
        <is>
          <t>Où va le bœuf ? - Idele</t>
        </is>
      </c>
      <c r="J17" s="154" t="inlineStr">
        <is>
          <t>Utilisation de la répartition de 2014, en tec</t>
        </is>
      </c>
      <c r="K17" s="154" t="inlineStr">
        <is>
          <t>Répartition</t>
        </is>
      </c>
      <c r="L17" s="154" t="inlineStr">
        <is>
          <t>Part de viande de gros bovins importée</t>
        </is>
      </c>
      <c r="M17" s="154" t="inlineStr">
        <is>
          <t>Consommation - IDELE</t>
        </is>
      </c>
      <c r="N17" s="154" t="inlineStr">
        <is>
          <t>0</t>
        </is>
      </c>
      <c r="O17" s="154" t="n">
        <v>0.07000000000000001</v>
      </c>
      <c r="P17" s="154" t="inlineStr"/>
      <c r="Q17" s="154" t="inlineStr"/>
    </row>
    <row r="18" ht="15" customHeight="1">
      <c r="A18" s="183" t="n">
        <v>25</v>
      </c>
      <c r="B18" s="183" t="inlineStr">
        <is>
          <t>Import</t>
        </is>
      </c>
      <c r="C18" s="183" t="inlineStr">
        <is>
          <t>Viande de gros bovins</t>
        </is>
      </c>
      <c r="D18" s="183" t="inlineStr">
        <is>
          <t>Viande bovine</t>
        </is>
      </c>
      <c r="E18" s="183" t="inlineStr">
        <is>
          <t>France</t>
        </is>
      </c>
      <c r="F18" s="183" t="inlineStr">
        <is>
          <t>2015</t>
        </is>
      </c>
      <c r="G18" s="183" t="inlineStr">
        <is>
          <t>kt</t>
        </is>
      </c>
      <c r="H18" s="183" t="inlineStr">
        <is>
          <t>Part de viande de gros bovins importée = 26,35 % (Où va le bœuf ? - Idele)</t>
        </is>
      </c>
      <c r="I18" s="183" t="inlineStr">
        <is>
          <t>Où va le bœuf ? - Idele</t>
        </is>
      </c>
      <c r="J18" s="183" t="inlineStr">
        <is>
          <t>Utilisation de la répartition de 2014, en tec</t>
        </is>
      </c>
      <c r="K18" s="183" t="inlineStr">
        <is>
          <t>Répartition</t>
        </is>
      </c>
      <c r="L18" s="183" t="inlineStr">
        <is>
          <t>Part de viande de gros bovins importée</t>
        </is>
      </c>
      <c r="M18" s="183" t="inlineStr">
        <is>
          <t>Consommation - IDELE</t>
        </is>
      </c>
      <c r="N18" s="183" t="inlineStr">
        <is>
          <t>0</t>
        </is>
      </c>
      <c r="O18" s="183" t="n">
        <v>0.41</v>
      </c>
      <c r="P18" s="183" t="inlineStr"/>
      <c r="Q18" s="183" t="inlineStr"/>
    </row>
    <row r="19" ht="15" customHeight="1">
      <c r="A19" s="183" t="n">
        <v>25</v>
      </c>
      <c r="B19" s="183" t="inlineStr">
        <is>
          <t>Viande de gros bovins</t>
        </is>
      </c>
      <c r="C19" s="183" t="inlineStr">
        <is>
          <t>Autres IAA</t>
        </is>
      </c>
      <c r="D19" s="183" t="inlineStr">
        <is>
          <t>Viande bovine</t>
        </is>
      </c>
      <c r="E19" s="183" t="inlineStr">
        <is>
          <t>France</t>
        </is>
      </c>
      <c r="F19" s="183" t="inlineStr">
        <is>
          <t>2015</t>
        </is>
      </c>
      <c r="G19" s="183" t="inlineStr">
        <is>
          <t>kt</t>
        </is>
      </c>
      <c r="H19" s="183" t="inlineStr">
        <is>
          <t>Part de viande de gros bovins transformée = 41 % (Où va le bœuf ? - Idele)</t>
        </is>
      </c>
      <c r="I19" s="183" t="inlineStr">
        <is>
          <t>Où va le bœuf ? - Idele</t>
        </is>
      </c>
      <c r="J19" s="183" t="inlineStr">
        <is>
          <t>Utilisation de la répartition de 2014, en tec</t>
        </is>
      </c>
      <c r="K19" s="183" t="inlineStr">
        <is>
          <t>Répartition</t>
        </is>
      </c>
      <c r="L19" s="183" t="inlineStr">
        <is>
          <t>Part de viande de gros bovins transformée</t>
        </is>
      </c>
      <c r="M19" s="183" t="inlineStr">
        <is>
          <t>Consommation - IDELE</t>
        </is>
      </c>
      <c r="N19" s="183" t="inlineStr">
        <is>
          <t>0</t>
        </is>
      </c>
      <c r="O19" s="183" t="n">
        <v>-1</v>
      </c>
      <c r="P19" s="183" t="inlineStr">
        <is>
          <t>Part de viande de gros bovins transformée</t>
        </is>
      </c>
      <c r="Q19" s="183" t="inlineStr">
        <is>
          <t>Où va le bœuf ? - Idele</t>
        </is>
      </c>
    </row>
    <row r="20" ht="15" customHeight="1">
      <c r="A20" s="154" t="n">
        <v>25</v>
      </c>
      <c r="B20" s="154" t="inlineStr">
        <is>
          <t>Abattage / découpe de gros bovins</t>
        </is>
      </c>
      <c r="C20" s="154" t="inlineStr">
        <is>
          <t>Viande de gros bovins</t>
        </is>
      </c>
      <c r="D20" s="154" t="inlineStr">
        <is>
          <t>Viande bovine</t>
        </is>
      </c>
      <c r="E20" s="154" t="inlineStr">
        <is>
          <t>France</t>
        </is>
      </c>
      <c r="F20" s="154" t="inlineStr">
        <is>
          <t>2015</t>
        </is>
      </c>
      <c r="G20" s="154" t="inlineStr">
        <is>
          <t>kt</t>
        </is>
      </c>
      <c r="H20" s="154" t="inlineStr">
        <is>
          <t>Rendement en viande de l'abattage-découpe de gros bovins = 38,36 % (Blézat)</t>
        </is>
      </c>
      <c r="I20" s="154" t="inlineStr">
        <is>
          <t>Blézat</t>
        </is>
      </c>
      <c r="J20" s="154" t="inlineStr">
        <is>
          <t>0</t>
        </is>
      </c>
      <c r="K20" s="154" t="inlineStr">
        <is>
          <t>Rendement</t>
        </is>
      </c>
      <c r="L20" s="154" t="inlineStr">
        <is>
          <t>Rendement en viande de l'abattage-découpe de gros bovins</t>
        </is>
      </c>
      <c r="M20" s="154" t="inlineStr">
        <is>
          <t>Anatomie - Blézat</t>
        </is>
      </c>
      <c r="N20" s="154" t="inlineStr">
        <is>
          <t>0</t>
        </is>
      </c>
      <c r="O20" s="154" t="n">
        <v>0.41</v>
      </c>
      <c r="P20" s="154" t="inlineStr"/>
      <c r="Q20" s="154" t="inlineStr"/>
    </row>
    <row r="21" ht="15" customHeight="1">
      <c r="A21" s="183" t="n">
        <v>26</v>
      </c>
      <c r="B21" s="183" t="inlineStr">
        <is>
          <t>Import</t>
        </is>
      </c>
      <c r="C21" s="183" t="inlineStr">
        <is>
          <t>Viande de gros bovins</t>
        </is>
      </c>
      <c r="D21" s="183" t="inlineStr">
        <is>
          <t>Viande bovine</t>
        </is>
      </c>
      <c r="E21" s="183" t="inlineStr">
        <is>
          <t>France</t>
        </is>
      </c>
      <c r="F21" s="183" t="inlineStr">
        <is>
          <t>2015</t>
        </is>
      </c>
      <c r="G21" s="183" t="inlineStr">
        <is>
          <t>kt</t>
        </is>
      </c>
      <c r="H21" s="183" t="inlineStr">
        <is>
          <t>Part de viande de gros bovins importée = 26,35 % (Où va le bœuf ? - Idele)</t>
        </is>
      </c>
      <c r="I21" s="183" t="inlineStr">
        <is>
          <t>Où va le bœuf ? - Idele</t>
        </is>
      </c>
      <c r="J21" s="183" t="inlineStr">
        <is>
          <t>Utilisation de la répartition de 2014, en tec</t>
        </is>
      </c>
      <c r="K21" s="183" t="inlineStr">
        <is>
          <t>Répartition</t>
        </is>
      </c>
      <c r="L21" s="183" t="inlineStr">
        <is>
          <t>Part de viande de gros bovins importée</t>
        </is>
      </c>
      <c r="M21" s="183" t="inlineStr">
        <is>
          <t>Consommation - IDELE</t>
        </is>
      </c>
      <c r="N21" s="183" t="inlineStr">
        <is>
          <t>0</t>
        </is>
      </c>
      <c r="O21" s="183" t="n">
        <v>-1</v>
      </c>
      <c r="P21" s="183" t="inlineStr">
        <is>
          <t>Part de viande de gros bovins importée</t>
        </is>
      </c>
      <c r="Q21" s="183" t="inlineStr">
        <is>
          <t>Où va le bœuf ? - Idele</t>
        </is>
      </c>
    </row>
    <row r="22" ht="15" customHeight="1">
      <c r="A22" s="154" t="n">
        <v>26</v>
      </c>
      <c r="B22" s="154" t="inlineStr">
        <is>
          <t>Abattage / découpe de gros bovins</t>
        </is>
      </c>
      <c r="C22" s="154" t="inlineStr">
        <is>
          <t>Viande de gros bovins</t>
        </is>
      </c>
      <c r="D22" s="154" t="inlineStr">
        <is>
          <t>Viande bovine</t>
        </is>
      </c>
      <c r="E22" s="154" t="inlineStr">
        <is>
          <t>France</t>
        </is>
      </c>
      <c r="F22" s="154" t="inlineStr">
        <is>
          <t>2015</t>
        </is>
      </c>
      <c r="G22" s="154" t="inlineStr">
        <is>
          <t>kt</t>
        </is>
      </c>
      <c r="H22" s="154" t="inlineStr">
        <is>
          <t>Rendement en viande de l'abattage-découpe de gros bovins = 38,36 % (Blézat)</t>
        </is>
      </c>
      <c r="I22" s="154" t="inlineStr">
        <is>
          <t>Blézat</t>
        </is>
      </c>
      <c r="J22" s="154" t="inlineStr">
        <is>
          <t>0</t>
        </is>
      </c>
      <c r="K22" s="154" t="inlineStr">
        <is>
          <t>Rendement</t>
        </is>
      </c>
      <c r="L22" s="154" t="inlineStr">
        <is>
          <t>Rendement en viande de l'abattage-découpe de gros bovins</t>
        </is>
      </c>
      <c r="M22" s="154" t="inlineStr">
        <is>
          <t>Anatomie - Blézat</t>
        </is>
      </c>
      <c r="N22" s="154" t="inlineStr">
        <is>
          <t>0</t>
        </is>
      </c>
      <c r="O22" s="154" t="n">
        <v>0.2634894991922456</v>
      </c>
      <c r="P22" s="154" t="inlineStr"/>
      <c r="Q22" s="154" t="inlineStr"/>
    </row>
    <row r="23" ht="15" customHeight="1">
      <c r="A23" s="183" t="n">
        <v>100</v>
      </c>
      <c r="B23" s="183" t="inlineStr">
        <is>
          <t>Veaux</t>
        </is>
      </c>
      <c r="C23" s="183" t="inlineStr">
        <is>
          <t>Abattage / découpe de veaux</t>
        </is>
      </c>
      <c r="D23" s="183" t="inlineStr">
        <is>
          <t>Viande bovine</t>
        </is>
      </c>
      <c r="E23" s="183" t="inlineStr">
        <is>
          <t>France</t>
        </is>
      </c>
      <c r="F23" s="183" t="inlineStr">
        <is>
          <t>2015</t>
        </is>
      </c>
      <c r="G23" s="183" t="inlineStr">
        <is>
          <t>kt</t>
        </is>
      </c>
      <c r="H23" s="183" t="inlineStr">
        <is>
          <t>Abattages de veaux = 309  (Agreste - Statistique Agricole Annuelle - SSP)</t>
        </is>
      </c>
      <c r="I23" s="183" t="inlineStr">
        <is>
          <t>Agreste - Statistique Agricole Annuelle - SSP</t>
        </is>
      </c>
      <c r="J23" s="183" t="inlineStr"/>
      <c r="K23" s="183" t="inlineStr">
        <is>
          <t>Volume</t>
        </is>
      </c>
      <c r="L23" s="183" t="inlineStr">
        <is>
          <t>Abattages de veaux</t>
        </is>
      </c>
      <c r="M23" s="183" t="inlineStr">
        <is>
          <t>Abattages - AGRESTE</t>
        </is>
      </c>
      <c r="N23" s="183" t="inlineStr">
        <is>
          <t>Très élevée</t>
        </is>
      </c>
      <c r="O23" s="183" t="n">
        <v>0.4060606060606061</v>
      </c>
      <c r="P23" s="183" t="inlineStr"/>
      <c r="Q23" s="183" t="inlineStr"/>
    </row>
    <row r="24" ht="15" customHeight="1">
      <c r="A24" s="154" t="n">
        <v>100</v>
      </c>
      <c r="B24" s="154" t="inlineStr">
        <is>
          <t>Abattage / découpe de veaux</t>
        </is>
      </c>
      <c r="C24" s="154" t="inlineStr">
        <is>
          <t>Viande de veaux</t>
        </is>
      </c>
      <c r="D24" s="154" t="inlineStr">
        <is>
          <t>Viande bovine</t>
        </is>
      </c>
      <c r="E24" s="154" t="inlineStr">
        <is>
          <t>France</t>
        </is>
      </c>
      <c r="F24" s="154" t="inlineStr">
        <is>
          <t>2015</t>
        </is>
      </c>
      <c r="G24" s="154" t="inlineStr">
        <is>
          <t>kt</t>
        </is>
      </c>
      <c r="H24" s="154" t="inlineStr">
        <is>
          <t>Rendement en viande de l'abattage-découpe de veaux = 40,61 % (Blézat)</t>
        </is>
      </c>
      <c r="I24" s="154" t="inlineStr">
        <is>
          <t>Blézat</t>
        </is>
      </c>
      <c r="J24" s="154" t="inlineStr">
        <is>
          <t>0</t>
        </is>
      </c>
      <c r="K24" s="154" t="inlineStr">
        <is>
          <t>Rendement</t>
        </is>
      </c>
      <c r="L24" s="154" t="inlineStr">
        <is>
          <t>Rendement en viande de l'abattage-découpe de veaux</t>
        </is>
      </c>
      <c r="M24" s="154" t="inlineStr">
        <is>
          <t>Anatomie - Blézat</t>
        </is>
      </c>
      <c r="N24" s="154" t="inlineStr">
        <is>
          <t>0</t>
        </is>
      </c>
      <c r="O24" s="154" t="n">
        <v>-1</v>
      </c>
      <c r="P24" s="154" t="inlineStr">
        <is>
          <t>Rendement en viande de l'abattage-découpe de veaux</t>
        </is>
      </c>
      <c r="Q24" s="154" t="inlineStr">
        <is>
          <t>Blézat</t>
        </is>
      </c>
    </row>
    <row r="25" ht="15" customHeight="1">
      <c r="A25" s="183" t="n">
        <v>200</v>
      </c>
      <c r="B25" s="183" t="inlineStr">
        <is>
          <t>Abattage / découpe de veaux</t>
        </is>
      </c>
      <c r="C25" s="183" t="inlineStr">
        <is>
          <t>Abats</t>
        </is>
      </c>
      <c r="D25" s="183" t="inlineStr">
        <is>
          <t>Viande bovine</t>
        </is>
      </c>
      <c r="E25" s="183" t="inlineStr">
        <is>
          <t>France</t>
        </is>
      </c>
      <c r="F25" s="183" t="inlineStr">
        <is>
          <t>2015</t>
        </is>
      </c>
      <c r="G25" s="183" t="inlineStr">
        <is>
          <t>kt</t>
        </is>
      </c>
      <c r="H25" s="183" t="inlineStr">
        <is>
          <t>Rendement en abats de l'abattage-découpe de veaux = 9,51 % (Blézat)</t>
        </is>
      </c>
      <c r="I25" s="183" t="inlineStr">
        <is>
          <t>Blézat</t>
        </is>
      </c>
      <c r="J25" s="183" t="inlineStr">
        <is>
          <t>0</t>
        </is>
      </c>
      <c r="K25" s="183" t="inlineStr">
        <is>
          <t>Rendement</t>
        </is>
      </c>
      <c r="L25" s="183" t="inlineStr">
        <is>
          <t>Rendement en abats de l'abattage-découpe de veaux</t>
        </is>
      </c>
      <c r="M25" s="183" t="inlineStr">
        <is>
          <t>Anatomie - Blézat</t>
        </is>
      </c>
      <c r="N25" s="183" t="inlineStr">
        <is>
          <t>0</t>
        </is>
      </c>
      <c r="O25" s="183" t="n">
        <v>-1</v>
      </c>
      <c r="P25" s="183" t="inlineStr">
        <is>
          <t>Rendement en abats de l'abattage-découpe de veaux</t>
        </is>
      </c>
      <c r="Q25" s="183" t="inlineStr">
        <is>
          <t>Blézat</t>
        </is>
      </c>
    </row>
    <row r="26" ht="15" customHeight="1">
      <c r="A26" s="154" t="n">
        <v>200</v>
      </c>
      <c r="B26" s="154" t="inlineStr">
        <is>
          <t>Veaux</t>
        </is>
      </c>
      <c r="C26" s="154" t="inlineStr">
        <is>
          <t>Abattage / découpe de veaux</t>
        </is>
      </c>
      <c r="D26" s="154" t="inlineStr">
        <is>
          <t>Viande bovine</t>
        </is>
      </c>
      <c r="E26" s="154" t="inlineStr">
        <is>
          <t>France</t>
        </is>
      </c>
      <c r="F26" s="154" t="inlineStr">
        <is>
          <t>2015</t>
        </is>
      </c>
      <c r="G26" s="154" t="inlineStr">
        <is>
          <t>kt</t>
        </is>
      </c>
      <c r="H26" s="154" t="inlineStr">
        <is>
          <t>Abattages de veaux = 309  (Agreste - Statistique Agricole Annuelle - SSP)</t>
        </is>
      </c>
      <c r="I26" s="154" t="inlineStr">
        <is>
          <t>Agreste - Statistique Agricole Annuelle - SSP</t>
        </is>
      </c>
      <c r="J26" s="154" t="inlineStr"/>
      <c r="K26" s="154" t="inlineStr">
        <is>
          <t>Volume</t>
        </is>
      </c>
      <c r="L26" s="154" t="inlineStr">
        <is>
          <t>Abattages de veaux</t>
        </is>
      </c>
      <c r="M26" s="154" t="inlineStr">
        <is>
          <t>Abattages - AGRESTE</t>
        </is>
      </c>
      <c r="N26" s="154" t="inlineStr">
        <is>
          <t>Très élevée</t>
        </is>
      </c>
      <c r="O26" s="154" t="n">
        <v>0.09510822510822511</v>
      </c>
      <c r="P26" s="154" t="inlineStr"/>
      <c r="Q26" s="154" t="inlineStr"/>
    </row>
    <row r="27" ht="15" customHeight="1">
      <c r="A27" s="183" t="n">
        <v>300</v>
      </c>
      <c r="B27" s="183" t="inlineStr">
        <is>
          <t>Veaux</t>
        </is>
      </c>
      <c r="C27" s="183" t="inlineStr">
        <is>
          <t>Abattage / découpe de veaux</t>
        </is>
      </c>
      <c r="D27" s="183" t="inlineStr">
        <is>
          <t>Viande bovine</t>
        </is>
      </c>
      <c r="E27" s="183" t="inlineStr">
        <is>
          <t>France</t>
        </is>
      </c>
      <c r="F27" s="183" t="inlineStr">
        <is>
          <t>2015</t>
        </is>
      </c>
      <c r="G27" s="183" t="inlineStr">
        <is>
          <t>kt</t>
        </is>
      </c>
      <c r="H27" s="183" t="inlineStr">
        <is>
          <t>Abattages de veaux = 309  (Agreste - Statistique Agricole Annuelle - SSP)</t>
        </is>
      </c>
      <c r="I27" s="183" t="inlineStr">
        <is>
          <t>Agreste - Statistique Agricole Annuelle - SSP</t>
        </is>
      </c>
      <c r="J27" s="183" t="inlineStr"/>
      <c r="K27" s="183" t="inlineStr">
        <is>
          <t>Volume</t>
        </is>
      </c>
      <c r="L27" s="183" t="inlineStr">
        <is>
          <t>Abattages de veaux</t>
        </is>
      </c>
      <c r="M27" s="183" t="inlineStr">
        <is>
          <t>Abattages - AGRESTE</t>
        </is>
      </c>
      <c r="N27" s="183" t="inlineStr">
        <is>
          <t>Très élevée</t>
        </is>
      </c>
      <c r="O27" s="183" t="n">
        <v>0.05627705627705628</v>
      </c>
      <c r="P27" s="183" t="inlineStr"/>
      <c r="Q27" s="183" t="inlineStr"/>
    </row>
    <row r="28" ht="15" customHeight="1">
      <c r="A28" s="154" t="n">
        <v>300</v>
      </c>
      <c r="B28" s="154" t="inlineStr">
        <is>
          <t>Abattage / découpe de veaux</t>
        </is>
      </c>
      <c r="C28" s="154" t="inlineStr">
        <is>
          <t>C1</t>
        </is>
      </c>
      <c r="D28" s="154" t="inlineStr">
        <is>
          <t>Viande bovine</t>
        </is>
      </c>
      <c r="E28" s="154" t="inlineStr">
        <is>
          <t>France</t>
        </is>
      </c>
      <c r="F28" s="154" t="inlineStr">
        <is>
          <t>2015</t>
        </is>
      </c>
      <c r="G28" s="154" t="inlineStr">
        <is>
          <t>kt</t>
        </is>
      </c>
      <c r="H28" s="154" t="inlineStr">
        <is>
          <t>Rendement en coproduits C1 de l'abattage-découpe de veaux = 5,63 % (Blézat)</t>
        </is>
      </c>
      <c r="I28" s="154" t="inlineStr">
        <is>
          <t>Blézat</t>
        </is>
      </c>
      <c r="J28" s="154" t="inlineStr">
        <is>
          <t>0</t>
        </is>
      </c>
      <c r="K28" s="154" t="inlineStr">
        <is>
          <t>Rendement</t>
        </is>
      </c>
      <c r="L28" s="154" t="inlineStr">
        <is>
          <t>Rendement en coproduits C1 de l'abattage-découpe de veaux</t>
        </is>
      </c>
      <c r="M28" s="154" t="inlineStr">
        <is>
          <t>Anatomie - Blézat</t>
        </is>
      </c>
      <c r="N28" s="154" t="inlineStr">
        <is>
          <t>0</t>
        </is>
      </c>
      <c r="O28" s="154" t="n">
        <v>-1</v>
      </c>
      <c r="P28" s="154" t="inlineStr">
        <is>
          <t>Rendement en coproduits C1 de l'abattage-découpe de veaux</t>
        </is>
      </c>
      <c r="Q28" s="154" t="inlineStr">
        <is>
          <t>Blézat</t>
        </is>
      </c>
    </row>
    <row r="29" ht="15" customHeight="1">
      <c r="A29" s="183" t="n">
        <v>400</v>
      </c>
      <c r="B29" s="183" t="inlineStr">
        <is>
          <t>Veaux</t>
        </is>
      </c>
      <c r="C29" s="183" t="inlineStr">
        <is>
          <t>Abattage / découpe de veaux</t>
        </is>
      </c>
      <c r="D29" s="183" t="inlineStr">
        <is>
          <t>Viande bovine</t>
        </is>
      </c>
      <c r="E29" s="183" t="inlineStr">
        <is>
          <t>France</t>
        </is>
      </c>
      <c r="F29" s="183" t="inlineStr">
        <is>
          <t>2015</t>
        </is>
      </c>
      <c r="G29" s="183" t="inlineStr">
        <is>
          <t>kt</t>
        </is>
      </c>
      <c r="H29" s="183" t="inlineStr">
        <is>
          <t>Abattages de veaux = 309  (Agreste - Statistique Agricole Annuelle - SSP)</t>
        </is>
      </c>
      <c r="I29" s="183" t="inlineStr">
        <is>
          <t>Agreste - Statistique Agricole Annuelle - SSP</t>
        </is>
      </c>
      <c r="J29" s="183" t="inlineStr"/>
      <c r="K29" s="183" t="inlineStr">
        <is>
          <t>Volume</t>
        </is>
      </c>
      <c r="L29" s="183" t="inlineStr">
        <is>
          <t>Abattages de veaux</t>
        </is>
      </c>
      <c r="M29" s="183" t="inlineStr">
        <is>
          <t>Abattages - AGRESTE</t>
        </is>
      </c>
      <c r="N29" s="183" t="inlineStr">
        <is>
          <t>Très élevée</t>
        </is>
      </c>
      <c r="O29" s="183" t="n">
        <v>0</v>
      </c>
      <c r="P29" s="183" t="inlineStr"/>
      <c r="Q29" s="183" t="inlineStr"/>
    </row>
    <row r="30" ht="15" customHeight="1">
      <c r="A30" s="154" t="n">
        <v>400</v>
      </c>
      <c r="B30" s="154" t="inlineStr">
        <is>
          <t>Abattage / découpe de veaux</t>
        </is>
      </c>
      <c r="C30" s="154" t="inlineStr">
        <is>
          <t>C2</t>
        </is>
      </c>
      <c r="D30" s="154" t="inlineStr">
        <is>
          <t>Viande bovine</t>
        </is>
      </c>
      <c r="E30" s="154" t="inlineStr">
        <is>
          <t>France</t>
        </is>
      </c>
      <c r="F30" s="154" t="inlineStr">
        <is>
          <t>2015</t>
        </is>
      </c>
      <c r="G30" s="154" t="inlineStr">
        <is>
          <t>kt</t>
        </is>
      </c>
      <c r="H30" s="154" t="inlineStr">
        <is>
          <t>Rendement en coproduits C2 de l'abattage-découpe de veaux = 0 % (Blézat)</t>
        </is>
      </c>
      <c r="I30" s="154" t="inlineStr">
        <is>
          <t>Blézat</t>
        </is>
      </c>
      <c r="J30" s="154" t="inlineStr">
        <is>
          <t>0</t>
        </is>
      </c>
      <c r="K30" s="154" t="inlineStr">
        <is>
          <t>Rendement</t>
        </is>
      </c>
      <c r="L30" s="154" t="inlineStr">
        <is>
          <t>Rendement en coproduits C2 de l'abattage-découpe de veaux</t>
        </is>
      </c>
      <c r="M30" s="154" t="inlineStr">
        <is>
          <t>Anatomie - Blézat</t>
        </is>
      </c>
      <c r="N30" s="154" t="inlineStr">
        <is>
          <t>0</t>
        </is>
      </c>
      <c r="O30" s="154" t="n">
        <v>-1</v>
      </c>
      <c r="P30" s="154" t="inlineStr">
        <is>
          <t>Rendement en coproduits C2 de l'abattage-découpe de veaux</t>
        </is>
      </c>
      <c r="Q30" s="154" t="inlineStr">
        <is>
          <t>Blézat</t>
        </is>
      </c>
    </row>
    <row r="31" ht="15" customHeight="1">
      <c r="A31" s="183" t="n">
        <v>500</v>
      </c>
      <c r="B31" s="183" t="inlineStr">
        <is>
          <t>Abattage / découpe de veaux</t>
        </is>
      </c>
      <c r="C31" s="183" t="inlineStr">
        <is>
          <t>C3 et alimentaire</t>
        </is>
      </c>
      <c r="D31" s="183" t="inlineStr">
        <is>
          <t>Viande bovine</t>
        </is>
      </c>
      <c r="E31" s="183" t="inlineStr">
        <is>
          <t>France</t>
        </is>
      </c>
      <c r="F31" s="183" t="inlineStr">
        <is>
          <t>2015</t>
        </is>
      </c>
      <c r="G31" s="183" t="inlineStr">
        <is>
          <t>kt</t>
        </is>
      </c>
      <c r="H31" s="183" t="inlineStr">
        <is>
          <t>Rendement en coproduits C3 et alimentaire de l'abattage-découpe de veaux = 36,59 % (Blézat)</t>
        </is>
      </c>
      <c r="I31" s="183" t="inlineStr">
        <is>
          <t>Blézat</t>
        </is>
      </c>
      <c r="J31" s="183" t="inlineStr">
        <is>
          <t>0</t>
        </is>
      </c>
      <c r="K31" s="183" t="inlineStr">
        <is>
          <t>Rendement</t>
        </is>
      </c>
      <c r="L31" s="183" t="inlineStr">
        <is>
          <t>Rendement en coproduits C3 et alimentaire de l'abattage-découpe de veaux</t>
        </is>
      </c>
      <c r="M31" s="183" t="inlineStr">
        <is>
          <t>Anatomie - Blézat</t>
        </is>
      </c>
      <c r="N31" s="183" t="inlineStr">
        <is>
          <t>0</t>
        </is>
      </c>
      <c r="O31" s="183" t="n">
        <v>-1</v>
      </c>
      <c r="P31" s="183" t="inlineStr">
        <is>
          <t>Rendement en coproduits C3 et alimentaire de l'abattage-découpe de veaux</t>
        </is>
      </c>
      <c r="Q31" s="183" t="inlineStr">
        <is>
          <t>Blézat</t>
        </is>
      </c>
    </row>
    <row r="32" ht="15" customHeight="1">
      <c r="A32" s="154" t="n">
        <v>500</v>
      </c>
      <c r="B32" s="154" t="inlineStr">
        <is>
          <t>Veaux</t>
        </is>
      </c>
      <c r="C32" s="154" t="inlineStr">
        <is>
          <t>Abattage / découpe de veaux</t>
        </is>
      </c>
      <c r="D32" s="154" t="inlineStr">
        <is>
          <t>Viande bovine</t>
        </is>
      </c>
      <c r="E32" s="154" t="inlineStr">
        <is>
          <t>France</t>
        </is>
      </c>
      <c r="F32" s="154" t="inlineStr">
        <is>
          <t>2015</t>
        </is>
      </c>
      <c r="G32" s="154" t="inlineStr">
        <is>
          <t>kt</t>
        </is>
      </c>
      <c r="H32" s="154" t="inlineStr">
        <is>
          <t>Abattages de veaux = 309  (Agreste - Statistique Agricole Annuelle - SSP)</t>
        </is>
      </c>
      <c r="I32" s="154" t="inlineStr">
        <is>
          <t>Agreste - Statistique Agricole Annuelle - SSP</t>
        </is>
      </c>
      <c r="J32" s="154" t="inlineStr"/>
      <c r="K32" s="154" t="inlineStr">
        <is>
          <t>Volume</t>
        </is>
      </c>
      <c r="L32" s="154" t="inlineStr">
        <is>
          <t>Abattages de veaux</t>
        </is>
      </c>
      <c r="M32" s="154" t="inlineStr">
        <is>
          <t>Abattages - AGRESTE</t>
        </is>
      </c>
      <c r="N32" s="154" t="inlineStr">
        <is>
          <t>Très élevée</t>
        </is>
      </c>
      <c r="O32" s="154" t="n">
        <v>0.3659307359307359</v>
      </c>
      <c r="P32" s="154" t="inlineStr"/>
      <c r="Q32" s="154" t="inlineStr"/>
    </row>
    <row r="33" ht="15" customHeight="1">
      <c r="A33" s="183" t="n">
        <v>600</v>
      </c>
      <c r="B33" s="183" t="inlineStr">
        <is>
          <t>Abattage / découpe de veaux</t>
        </is>
      </c>
      <c r="C33" s="183" t="inlineStr">
        <is>
          <t>Cuirs</t>
        </is>
      </c>
      <c r="D33" s="183" t="inlineStr">
        <is>
          <t>Viande bovine</t>
        </is>
      </c>
      <c r="E33" s="183" t="inlineStr">
        <is>
          <t>France</t>
        </is>
      </c>
      <c r="F33" s="183" t="inlineStr">
        <is>
          <t>2015</t>
        </is>
      </c>
      <c r="G33" s="183" t="inlineStr">
        <is>
          <t>kt</t>
        </is>
      </c>
      <c r="H33" s="183" t="inlineStr">
        <is>
          <t>Rendement en cuirs de l'abattage-découpe de veaux = 6,49 % (Blézat)</t>
        </is>
      </c>
      <c r="I33" s="183" t="inlineStr">
        <is>
          <t>Blézat</t>
        </is>
      </c>
      <c r="J33" s="183" t="inlineStr">
        <is>
          <t>0</t>
        </is>
      </c>
      <c r="K33" s="183" t="inlineStr">
        <is>
          <t>Rendement</t>
        </is>
      </c>
      <c r="L33" s="183" t="inlineStr">
        <is>
          <t>Rendement en cuirs de l'abattage-découpe de veaux</t>
        </is>
      </c>
      <c r="M33" s="183" t="inlineStr">
        <is>
          <t>Anatomie - Blézat</t>
        </is>
      </c>
      <c r="N33" s="183" t="inlineStr">
        <is>
          <t>0</t>
        </is>
      </c>
      <c r="O33" s="183" t="n">
        <v>-1</v>
      </c>
      <c r="P33" s="183" t="inlineStr">
        <is>
          <t>Rendement en cuirs de l'abattage-découpe de veaux</t>
        </is>
      </c>
      <c r="Q33" s="183" t="inlineStr">
        <is>
          <t>Blézat</t>
        </is>
      </c>
    </row>
    <row r="34" ht="15" customHeight="1">
      <c r="A34" s="154" t="n">
        <v>600</v>
      </c>
      <c r="B34" s="154" t="inlineStr">
        <is>
          <t>Veaux</t>
        </is>
      </c>
      <c r="C34" s="154" t="inlineStr">
        <is>
          <t>Abattage / découpe de veaux</t>
        </is>
      </c>
      <c r="D34" s="154" t="inlineStr">
        <is>
          <t>Viande bovine</t>
        </is>
      </c>
      <c r="E34" s="154" t="inlineStr">
        <is>
          <t>France</t>
        </is>
      </c>
      <c r="F34" s="154" t="inlineStr">
        <is>
          <t>2015</t>
        </is>
      </c>
      <c r="G34" s="154" t="inlineStr">
        <is>
          <t>kt</t>
        </is>
      </c>
      <c r="H34" s="154" t="inlineStr">
        <is>
          <t>Abattages de veaux = 309  (Agreste - Statistique Agricole Annuelle - SSP)</t>
        </is>
      </c>
      <c r="I34" s="154" t="inlineStr">
        <is>
          <t>Agreste - Statistique Agricole Annuelle - SSP</t>
        </is>
      </c>
      <c r="J34" s="154" t="inlineStr"/>
      <c r="K34" s="154" t="inlineStr">
        <is>
          <t>Volume</t>
        </is>
      </c>
      <c r="L34" s="154" t="inlineStr">
        <is>
          <t>Abattages de veaux</t>
        </is>
      </c>
      <c r="M34" s="154" t="inlineStr">
        <is>
          <t>Abattages - AGRESTE</t>
        </is>
      </c>
      <c r="N34" s="154" t="inlineStr">
        <is>
          <t>Très élevée</t>
        </is>
      </c>
      <c r="O34" s="154" t="n">
        <v>0.06493506493506493</v>
      </c>
      <c r="P34" s="154" t="inlineStr"/>
      <c r="Q34" s="154" t="inlineStr"/>
    </row>
    <row r="35" ht="15" customHeight="1">
      <c r="A35" s="183" t="n">
        <v>700</v>
      </c>
      <c r="B35" s="183" t="inlineStr">
        <is>
          <t>Veaux</t>
        </is>
      </c>
      <c r="C35" s="183" t="inlineStr">
        <is>
          <t>Abattage / découpe de veaux</t>
        </is>
      </c>
      <c r="D35" s="183" t="inlineStr">
        <is>
          <t>Viande bovine</t>
        </is>
      </c>
      <c r="E35" s="183" t="inlineStr">
        <is>
          <t>France</t>
        </is>
      </c>
      <c r="F35" s="183" t="inlineStr">
        <is>
          <t>2015</t>
        </is>
      </c>
      <c r="G35" s="183" t="inlineStr">
        <is>
          <t>kt</t>
        </is>
      </c>
      <c r="H35" s="183" t="inlineStr">
        <is>
          <t>Abattages de veaux = 309  (Agreste - Statistique Agricole Annuelle - SSP)</t>
        </is>
      </c>
      <c r="I35" s="183" t="inlineStr">
        <is>
          <t>Agreste - Statistique Agricole Annuelle - SSP</t>
        </is>
      </c>
      <c r="J35" s="183" t="inlineStr"/>
      <c r="K35" s="183" t="inlineStr">
        <is>
          <t>Volume</t>
        </is>
      </c>
      <c r="L35" s="183" t="inlineStr">
        <is>
          <t>Abattages de veaux</t>
        </is>
      </c>
      <c r="M35" s="183" t="inlineStr">
        <is>
          <t>Abattages - AGRESTE</t>
        </is>
      </c>
      <c r="N35" s="183" t="inlineStr">
        <is>
          <t>Très élevée</t>
        </is>
      </c>
      <c r="O35" s="183" t="n">
        <v>0.01168831168831169</v>
      </c>
      <c r="P35" s="183" t="inlineStr"/>
      <c r="Q35" s="183" t="inlineStr"/>
    </row>
    <row r="36" ht="15" customHeight="1">
      <c r="A36" s="154" t="n">
        <v>700</v>
      </c>
      <c r="B36" s="154" t="inlineStr">
        <is>
          <t>Abattage / découpe de veaux</t>
        </is>
      </c>
      <c r="C36" s="154" t="inlineStr">
        <is>
          <t>Eau - ressuage</t>
        </is>
      </c>
      <c r="D36" s="154" t="inlineStr">
        <is>
          <t>Viande bovine</t>
        </is>
      </c>
      <c r="E36" s="154" t="inlineStr">
        <is>
          <t>France</t>
        </is>
      </c>
      <c r="F36" s="154" t="inlineStr">
        <is>
          <t>2015</t>
        </is>
      </c>
      <c r="G36" s="154" t="inlineStr">
        <is>
          <t>kt</t>
        </is>
      </c>
      <c r="H36" s="154" t="inlineStr">
        <is>
          <t>Pertes en eau de l'abattage-découpe de veaux = 1,17 % (Blézat)</t>
        </is>
      </c>
      <c r="I36" s="154" t="inlineStr">
        <is>
          <t>Blézat</t>
        </is>
      </c>
      <c r="J36" s="154" t="inlineStr">
        <is>
          <t>0</t>
        </is>
      </c>
      <c r="K36" s="154" t="inlineStr">
        <is>
          <t>Rendement</t>
        </is>
      </c>
      <c r="L36" s="154" t="inlineStr">
        <is>
          <t>Pertes en eau de l'abattage-découpe de veaux</t>
        </is>
      </c>
      <c r="M36" s="154" t="inlineStr">
        <is>
          <t>Anatomie - Blézat</t>
        </is>
      </c>
      <c r="N36" s="154" t="inlineStr">
        <is>
          <t>0</t>
        </is>
      </c>
      <c r="O36" s="154" t="n">
        <v>-1</v>
      </c>
      <c r="P36" s="154" t="inlineStr">
        <is>
          <t>Pertes en eau de l'abattage-découpe de veaux</t>
        </is>
      </c>
      <c r="Q36" s="154" t="inlineStr">
        <is>
          <t>Blézat</t>
        </is>
      </c>
    </row>
    <row r="37" ht="15" customHeight="1">
      <c r="A37" s="183" t="n">
        <v>800</v>
      </c>
      <c r="B37" s="183" t="inlineStr">
        <is>
          <t>Abattage / découpe de gros bovins</t>
        </is>
      </c>
      <c r="C37" s="183" t="inlineStr">
        <is>
          <t>Viande de gros bovins</t>
        </is>
      </c>
      <c r="D37" s="183" t="inlineStr">
        <is>
          <t>Viande bovine</t>
        </is>
      </c>
      <c r="E37" s="183" t="inlineStr">
        <is>
          <t>France</t>
        </is>
      </c>
      <c r="F37" s="183" t="inlineStr">
        <is>
          <t>2015</t>
        </is>
      </c>
      <c r="G37" s="183" t="inlineStr">
        <is>
          <t>kt</t>
        </is>
      </c>
      <c r="H37" s="183" t="inlineStr">
        <is>
          <t>Rendement en viande de l'abattage-découpe de gros bovins = 38,36 % (Blézat)</t>
        </is>
      </c>
      <c r="I37" s="183" t="inlineStr">
        <is>
          <t>Blézat</t>
        </is>
      </c>
      <c r="J37" s="183" t="inlineStr">
        <is>
          <t>0</t>
        </is>
      </c>
      <c r="K37" s="183" t="inlineStr">
        <is>
          <t>Rendement</t>
        </is>
      </c>
      <c r="L37" s="183" t="inlineStr">
        <is>
          <t>Rendement en viande de l'abattage-découpe de gros bovins</t>
        </is>
      </c>
      <c r="M37" s="183" t="inlineStr">
        <is>
          <t>Anatomie - Blézat</t>
        </is>
      </c>
      <c r="N37" s="183" t="inlineStr">
        <is>
          <t>0</t>
        </is>
      </c>
      <c r="O37" s="183" t="n">
        <v>-1</v>
      </c>
      <c r="P37" s="183" t="inlineStr">
        <is>
          <t>Rendement en viande de l'abattage-découpe de gros bovins</t>
        </is>
      </c>
      <c r="Q37" s="183" t="inlineStr">
        <is>
          <t>Blézat</t>
        </is>
      </c>
    </row>
    <row r="38" ht="15" customHeight="1">
      <c r="A38" s="154" t="n">
        <v>800</v>
      </c>
      <c r="B38" s="154" t="inlineStr">
        <is>
          <t>Gros bovins</t>
        </is>
      </c>
      <c r="C38" s="154" t="inlineStr">
        <is>
          <t>Abattage / découpe de gros bovins</t>
        </is>
      </c>
      <c r="D38" s="154" t="inlineStr">
        <is>
          <t>Viande bovine</t>
        </is>
      </c>
      <c r="E38" s="154" t="inlineStr">
        <is>
          <t>France</t>
        </is>
      </c>
      <c r="F38" s="154" t="inlineStr">
        <is>
          <t>2015</t>
        </is>
      </c>
      <c r="G38" s="154" t="inlineStr">
        <is>
          <t>kt</t>
        </is>
      </c>
      <c r="H38" s="154" t="inlineStr">
        <is>
          <t>Abattages de gros bovins = 2310  (Agreste - Statistique Agricole Annuelle - SSP)</t>
        </is>
      </c>
      <c r="I38" s="154" t="inlineStr">
        <is>
          <t>Agreste - Statistique Agricole Annuelle - SSP</t>
        </is>
      </c>
      <c r="J38" s="154" t="inlineStr"/>
      <c r="K38" s="154" t="inlineStr">
        <is>
          <t>Volume</t>
        </is>
      </c>
      <c r="L38" s="154" t="inlineStr">
        <is>
          <t>Abattages de gros bovins</t>
        </is>
      </c>
      <c r="M38" s="154" t="inlineStr">
        <is>
          <t>Abattages - AGRESTE</t>
        </is>
      </c>
      <c r="N38" s="154" t="inlineStr">
        <is>
          <t>Très élevée</t>
        </is>
      </c>
      <c r="O38" s="154" t="n">
        <v>0.3835820895522388</v>
      </c>
      <c r="P38" s="154" t="inlineStr"/>
      <c r="Q38" s="154" t="inlineStr"/>
    </row>
    <row r="39" ht="15" customHeight="1">
      <c r="A39" s="183" t="n">
        <v>900</v>
      </c>
      <c r="B39" s="183" t="inlineStr">
        <is>
          <t>Gros bovins</t>
        </is>
      </c>
      <c r="C39" s="183" t="inlineStr">
        <is>
          <t>Abattage / découpe de gros bovins</t>
        </is>
      </c>
      <c r="D39" s="183" t="inlineStr">
        <is>
          <t>Viande bovine</t>
        </is>
      </c>
      <c r="E39" s="183" t="inlineStr">
        <is>
          <t>France</t>
        </is>
      </c>
      <c r="F39" s="183" t="inlineStr">
        <is>
          <t>2015</t>
        </is>
      </c>
      <c r="G39" s="183" t="inlineStr">
        <is>
          <t>kt</t>
        </is>
      </c>
      <c r="H39" s="183" t="inlineStr">
        <is>
          <t>Abattages de gros bovins = 2310  (Agreste - Statistique Agricole Annuelle - SSP)</t>
        </is>
      </c>
      <c r="I39" s="183" t="inlineStr">
        <is>
          <t>Agreste - Statistique Agricole Annuelle - SSP</t>
        </is>
      </c>
      <c r="J39" s="183" t="inlineStr"/>
      <c r="K39" s="183" t="inlineStr">
        <is>
          <t>Volume</t>
        </is>
      </c>
      <c r="L39" s="183" t="inlineStr">
        <is>
          <t>Abattages de gros bovins</t>
        </is>
      </c>
      <c r="M39" s="183" t="inlineStr">
        <is>
          <t>Abattages - AGRESTE</t>
        </is>
      </c>
      <c r="N39" s="183" t="inlineStr">
        <is>
          <t>Très élevée</t>
        </is>
      </c>
      <c r="O39" s="183" t="n">
        <v>0.07179104477611939</v>
      </c>
      <c r="P39" s="183" t="inlineStr"/>
      <c r="Q39" s="183" t="inlineStr"/>
    </row>
    <row r="40" ht="15" customHeight="1">
      <c r="A40" s="154" t="n">
        <v>900</v>
      </c>
      <c r="B40" s="154" t="inlineStr">
        <is>
          <t>Abattage / découpe de gros bovins</t>
        </is>
      </c>
      <c r="C40" s="154" t="inlineStr">
        <is>
          <t>Abats</t>
        </is>
      </c>
      <c r="D40" s="154" t="inlineStr">
        <is>
          <t>Viande bovine</t>
        </is>
      </c>
      <c r="E40" s="154" t="inlineStr">
        <is>
          <t>France</t>
        </is>
      </c>
      <c r="F40" s="154" t="inlineStr">
        <is>
          <t>2015</t>
        </is>
      </c>
      <c r="G40" s="154" t="inlineStr">
        <is>
          <t>kt</t>
        </is>
      </c>
      <c r="H40" s="154" t="inlineStr">
        <is>
          <t>Rendement en abats de l'abattage-découpe de gros bovins = 7,18 % (Blézat)</t>
        </is>
      </c>
      <c r="I40" s="154" t="inlineStr">
        <is>
          <t>Blézat</t>
        </is>
      </c>
      <c r="J40" s="154" t="inlineStr">
        <is>
          <t>0</t>
        </is>
      </c>
      <c r="K40" s="154" t="inlineStr">
        <is>
          <t>Rendement</t>
        </is>
      </c>
      <c r="L40" s="154" t="inlineStr">
        <is>
          <t>Rendement en abats de l'abattage-découpe de gros bovins</t>
        </is>
      </c>
      <c r="M40" s="154" t="inlineStr">
        <is>
          <t>Anatomie - Blézat</t>
        </is>
      </c>
      <c r="N40" s="154" t="inlineStr">
        <is>
          <t>0</t>
        </is>
      </c>
      <c r="O40" s="154" t="n">
        <v>-1</v>
      </c>
      <c r="P40" s="154" t="inlineStr">
        <is>
          <t>Rendement en abats de l'abattage-découpe de gros bovins</t>
        </is>
      </c>
      <c r="Q40" s="154" t="inlineStr">
        <is>
          <t>Blézat</t>
        </is>
      </c>
    </row>
    <row r="41" ht="15" customHeight="1">
      <c r="A41" s="183" t="n">
        <v>1000</v>
      </c>
      <c r="B41" s="183" t="inlineStr">
        <is>
          <t>Abattage / découpe de gros bovins</t>
        </is>
      </c>
      <c r="C41" s="183" t="inlineStr">
        <is>
          <t>C1</t>
        </is>
      </c>
      <c r="D41" s="183" t="inlineStr">
        <is>
          <t>Viande bovine</t>
        </is>
      </c>
      <c r="E41" s="183" t="inlineStr">
        <is>
          <t>France</t>
        </is>
      </c>
      <c r="F41" s="183" t="inlineStr">
        <is>
          <t>2015</t>
        </is>
      </c>
      <c r="G41" s="183" t="inlineStr">
        <is>
          <t>kt</t>
        </is>
      </c>
      <c r="H41" s="183" t="inlineStr">
        <is>
          <t>Rendement en coproduits C1 de l'abattage-découpe de gros bovins = 5,1 % (Blézat)</t>
        </is>
      </c>
      <c r="I41" s="183" t="inlineStr">
        <is>
          <t>Blézat</t>
        </is>
      </c>
      <c r="J41" s="183" t="inlineStr">
        <is>
          <t>0</t>
        </is>
      </c>
      <c r="K41" s="183" t="inlineStr">
        <is>
          <t>Rendement</t>
        </is>
      </c>
      <c r="L41" s="183" t="inlineStr">
        <is>
          <t>Rendement en coproduits C1 de l'abattage-découpe de gros bovins</t>
        </is>
      </c>
      <c r="M41" s="183" t="inlineStr">
        <is>
          <t>Anatomie - Blézat</t>
        </is>
      </c>
      <c r="N41" s="183" t="inlineStr">
        <is>
          <t>0</t>
        </is>
      </c>
      <c r="O41" s="183" t="n">
        <v>-1</v>
      </c>
      <c r="P41" s="183" t="inlineStr">
        <is>
          <t>Rendement en coproduits C1 de l'abattage-découpe de gros bovins</t>
        </is>
      </c>
      <c r="Q41" s="183" t="inlineStr">
        <is>
          <t>Blézat</t>
        </is>
      </c>
    </row>
    <row r="42" ht="15" customHeight="1">
      <c r="A42" s="154" t="n">
        <v>1000</v>
      </c>
      <c r="B42" s="154" t="inlineStr">
        <is>
          <t>Gros bovins</t>
        </is>
      </c>
      <c r="C42" s="154" t="inlineStr">
        <is>
          <t>Abattage / découpe de gros bovins</t>
        </is>
      </c>
      <c r="D42" s="154" t="inlineStr">
        <is>
          <t>Viande bovine</t>
        </is>
      </c>
      <c r="E42" s="154" t="inlineStr">
        <is>
          <t>France</t>
        </is>
      </c>
      <c r="F42" s="154" t="inlineStr">
        <is>
          <t>2015</t>
        </is>
      </c>
      <c r="G42" s="154" t="inlineStr">
        <is>
          <t>kt</t>
        </is>
      </c>
      <c r="H42" s="154" t="inlineStr">
        <is>
          <t>Abattages de gros bovins = 2310  (Agreste - Statistique Agricole Annuelle - SSP)</t>
        </is>
      </c>
      <c r="I42" s="154" t="inlineStr">
        <is>
          <t>Agreste - Statistique Agricole Annuelle - SSP</t>
        </is>
      </c>
      <c r="J42" s="154" t="inlineStr"/>
      <c r="K42" s="154" t="inlineStr">
        <is>
          <t>Volume</t>
        </is>
      </c>
      <c r="L42" s="154" t="inlineStr">
        <is>
          <t>Abattages de gros bovins</t>
        </is>
      </c>
      <c r="M42" s="154" t="inlineStr">
        <is>
          <t>Abattages - AGRESTE</t>
        </is>
      </c>
      <c r="N42" s="154" t="inlineStr">
        <is>
          <t>Très élevée</t>
        </is>
      </c>
      <c r="O42" s="154" t="n">
        <v>0.05104477611940299</v>
      </c>
      <c r="P42" s="154" t="inlineStr"/>
      <c r="Q42" s="154" t="inlineStr"/>
    </row>
    <row r="43" ht="15" customHeight="1">
      <c r="A43" s="183" t="n">
        <v>1100</v>
      </c>
      <c r="B43" s="183" t="inlineStr">
        <is>
          <t>Gros bovins</t>
        </is>
      </c>
      <c r="C43" s="183" t="inlineStr">
        <is>
          <t>Abattage / découpe de gros bovins</t>
        </is>
      </c>
      <c r="D43" s="183" t="inlineStr">
        <is>
          <t>Viande bovine</t>
        </is>
      </c>
      <c r="E43" s="183" t="inlineStr">
        <is>
          <t>France</t>
        </is>
      </c>
      <c r="F43" s="183" t="inlineStr">
        <is>
          <t>2015</t>
        </is>
      </c>
      <c r="G43" s="183" t="inlineStr">
        <is>
          <t>kt</t>
        </is>
      </c>
      <c r="H43" s="183" t="inlineStr">
        <is>
          <t>Abattages de gros bovins = 2310  (Agreste - Statistique Agricole Annuelle - SSP)</t>
        </is>
      </c>
      <c r="I43" s="183" t="inlineStr">
        <is>
          <t>Agreste - Statistique Agricole Annuelle - SSP</t>
        </is>
      </c>
      <c r="J43" s="183" t="inlineStr"/>
      <c r="K43" s="183" t="inlineStr">
        <is>
          <t>Volume</t>
        </is>
      </c>
      <c r="L43" s="183" t="inlineStr">
        <is>
          <t>Abattages de gros bovins</t>
        </is>
      </c>
      <c r="M43" s="183" t="inlineStr">
        <is>
          <t>Abattages - AGRESTE</t>
        </is>
      </c>
      <c r="N43" s="183" t="inlineStr">
        <is>
          <t>Très élevée</t>
        </is>
      </c>
      <c r="O43" s="183" t="n">
        <v>0.1002985074626866</v>
      </c>
      <c r="P43" s="183" t="inlineStr"/>
      <c r="Q43" s="183" t="inlineStr"/>
    </row>
    <row r="44" ht="15" customHeight="1">
      <c r="A44" s="154" t="n">
        <v>1100</v>
      </c>
      <c r="B44" s="154" t="inlineStr">
        <is>
          <t>Abattage / découpe de gros bovins</t>
        </is>
      </c>
      <c r="C44" s="154" t="inlineStr">
        <is>
          <t>C2</t>
        </is>
      </c>
      <c r="D44" s="154" t="inlineStr">
        <is>
          <t>Viande bovine</t>
        </is>
      </c>
      <c r="E44" s="154" t="inlineStr">
        <is>
          <t>France</t>
        </is>
      </c>
      <c r="F44" s="154" t="inlineStr">
        <is>
          <t>2015</t>
        </is>
      </c>
      <c r="G44" s="154" t="inlineStr">
        <is>
          <t>kt</t>
        </is>
      </c>
      <c r="H44" s="154" t="inlineStr">
        <is>
          <t>Rendement en coproduits C2 de l'abattage-découpe de gros bovins = 10,03 % (Blézat)</t>
        </is>
      </c>
      <c r="I44" s="154" t="inlineStr">
        <is>
          <t>Blézat</t>
        </is>
      </c>
      <c r="J44" s="154" t="inlineStr">
        <is>
          <t>0</t>
        </is>
      </c>
      <c r="K44" s="154" t="inlineStr">
        <is>
          <t>Rendement</t>
        </is>
      </c>
      <c r="L44" s="154" t="inlineStr">
        <is>
          <t>Rendement en coproduits C2 de l'abattage-découpe de gros bovins</t>
        </is>
      </c>
      <c r="M44" s="154" t="inlineStr">
        <is>
          <t>Anatomie - Blézat</t>
        </is>
      </c>
      <c r="N44" s="154" t="inlineStr">
        <is>
          <t>0</t>
        </is>
      </c>
      <c r="O44" s="154" t="n">
        <v>-1</v>
      </c>
      <c r="P44" s="154" t="inlineStr">
        <is>
          <t>Rendement en coproduits C2 de l'abattage-découpe de gros bovins</t>
        </is>
      </c>
      <c r="Q44" s="154" t="inlineStr">
        <is>
          <t>Blézat</t>
        </is>
      </c>
    </row>
    <row r="45" ht="15" customHeight="1">
      <c r="A45" s="183" t="n">
        <v>1200</v>
      </c>
      <c r="B45" s="183" t="inlineStr">
        <is>
          <t>Abattage / découpe de gros bovins</t>
        </is>
      </c>
      <c r="C45" s="183" t="inlineStr">
        <is>
          <t>C3 et alimentaire</t>
        </is>
      </c>
      <c r="D45" s="183" t="inlineStr">
        <is>
          <t>Viande bovine</t>
        </is>
      </c>
      <c r="E45" s="183" t="inlineStr">
        <is>
          <t>France</t>
        </is>
      </c>
      <c r="F45" s="183" t="inlineStr">
        <is>
          <t>2015</t>
        </is>
      </c>
      <c r="G45" s="183" t="inlineStr">
        <is>
          <t>kt</t>
        </is>
      </c>
      <c r="H45" s="183" t="inlineStr">
        <is>
          <t>Rendement en coproduits C3 et alimentaire de l'abattage-découpe de gros bovins = 32,49 % (Blézat)</t>
        </is>
      </c>
      <c r="I45" s="183" t="inlineStr">
        <is>
          <t>Blézat</t>
        </is>
      </c>
      <c r="J45" s="183" t="inlineStr">
        <is>
          <t>0</t>
        </is>
      </c>
      <c r="K45" s="183" t="inlineStr">
        <is>
          <t>Rendement</t>
        </is>
      </c>
      <c r="L45" s="183" t="inlineStr">
        <is>
          <t>Rendement en coproduits C3 et alimentaire de l'abattage-découpe de gros bovins</t>
        </is>
      </c>
      <c r="M45" s="183" t="inlineStr">
        <is>
          <t>Anatomie - Blézat</t>
        </is>
      </c>
      <c r="N45" s="183" t="inlineStr">
        <is>
          <t>0</t>
        </is>
      </c>
      <c r="O45" s="183" t="n">
        <v>-1</v>
      </c>
      <c r="P45" s="183" t="inlineStr">
        <is>
          <t>Rendement en coproduits C3 et alimentaire de l'abattage-découpe de gros bovins</t>
        </is>
      </c>
      <c r="Q45" s="183" t="inlineStr">
        <is>
          <t>Blézat</t>
        </is>
      </c>
    </row>
    <row r="46" ht="15" customHeight="1">
      <c r="A46" s="154" t="n">
        <v>1200</v>
      </c>
      <c r="B46" s="154" t="inlineStr">
        <is>
          <t>Gros bovins</t>
        </is>
      </c>
      <c r="C46" s="154" t="inlineStr">
        <is>
          <t>Abattage / découpe de gros bovins</t>
        </is>
      </c>
      <c r="D46" s="154" t="inlineStr">
        <is>
          <t>Viande bovine</t>
        </is>
      </c>
      <c r="E46" s="154" t="inlineStr">
        <is>
          <t>France</t>
        </is>
      </c>
      <c r="F46" s="154" t="inlineStr">
        <is>
          <t>2015</t>
        </is>
      </c>
      <c r="G46" s="154" t="inlineStr">
        <is>
          <t>kt</t>
        </is>
      </c>
      <c r="H46" s="154" t="inlineStr">
        <is>
          <t>Abattages de gros bovins = 2310  (Agreste - Statistique Agricole Annuelle - SSP)</t>
        </is>
      </c>
      <c r="I46" s="154" t="inlineStr">
        <is>
          <t>Agreste - Statistique Agricole Annuelle - SSP</t>
        </is>
      </c>
      <c r="J46" s="154" t="inlineStr"/>
      <c r="K46" s="154" t="inlineStr">
        <is>
          <t>Volume</t>
        </is>
      </c>
      <c r="L46" s="154" t="inlineStr">
        <is>
          <t>Abattages de gros bovins</t>
        </is>
      </c>
      <c r="M46" s="154" t="inlineStr">
        <is>
          <t>Abattages - AGRESTE</t>
        </is>
      </c>
      <c r="N46" s="154" t="inlineStr">
        <is>
          <t>Très élevée</t>
        </is>
      </c>
      <c r="O46" s="154" t="n">
        <v>0.3249253731343284</v>
      </c>
      <c r="P46" s="154" t="inlineStr"/>
      <c r="Q46" s="154" t="inlineStr"/>
    </row>
    <row r="47" ht="15" customHeight="1">
      <c r="A47" s="183" t="n">
        <v>1300</v>
      </c>
      <c r="B47" s="183" t="inlineStr">
        <is>
          <t>Abattage / découpe de gros bovins</t>
        </is>
      </c>
      <c r="C47" s="183" t="inlineStr">
        <is>
          <t>Cuirs</t>
        </is>
      </c>
      <c r="D47" s="183" t="inlineStr">
        <is>
          <t>Viande bovine</t>
        </is>
      </c>
      <c r="E47" s="183" t="inlineStr">
        <is>
          <t>France</t>
        </is>
      </c>
      <c r="F47" s="183" t="inlineStr">
        <is>
          <t>2015</t>
        </is>
      </c>
      <c r="G47" s="183" t="inlineStr">
        <is>
          <t>kt</t>
        </is>
      </c>
      <c r="H47" s="183" t="inlineStr">
        <is>
          <t>Rendement en cuirs de l'abattage-découpe de gros bovins = 5,58 % (Blézat)</t>
        </is>
      </c>
      <c r="I47" s="183" t="inlineStr">
        <is>
          <t>Blézat</t>
        </is>
      </c>
      <c r="J47" s="183" t="inlineStr">
        <is>
          <t>0</t>
        </is>
      </c>
      <c r="K47" s="183" t="inlineStr">
        <is>
          <t>Rendement</t>
        </is>
      </c>
      <c r="L47" s="183" t="inlineStr">
        <is>
          <t>Rendement en cuirs de l'abattage-découpe de gros bovins</t>
        </is>
      </c>
      <c r="M47" s="183" t="inlineStr">
        <is>
          <t>Anatomie - Blézat</t>
        </is>
      </c>
      <c r="N47" s="183" t="inlineStr">
        <is>
          <t>0</t>
        </is>
      </c>
      <c r="O47" s="183" t="n">
        <v>-1</v>
      </c>
      <c r="P47" s="183" t="inlineStr">
        <is>
          <t>Rendement en cuirs de l'abattage-découpe de gros bovins</t>
        </is>
      </c>
      <c r="Q47" s="183" t="inlineStr">
        <is>
          <t>Blézat</t>
        </is>
      </c>
    </row>
    <row r="48" ht="15" customHeight="1">
      <c r="A48" s="154" t="n">
        <v>1300</v>
      </c>
      <c r="B48" s="154" t="inlineStr">
        <is>
          <t>Gros bovins</t>
        </is>
      </c>
      <c r="C48" s="154" t="inlineStr">
        <is>
          <t>Abattage / découpe de gros bovins</t>
        </is>
      </c>
      <c r="D48" s="154" t="inlineStr">
        <is>
          <t>Viande bovine</t>
        </is>
      </c>
      <c r="E48" s="154" t="inlineStr">
        <is>
          <t>France</t>
        </is>
      </c>
      <c r="F48" s="154" t="inlineStr">
        <is>
          <t>2015</t>
        </is>
      </c>
      <c r="G48" s="154" t="inlineStr">
        <is>
          <t>kt</t>
        </is>
      </c>
      <c r="H48" s="154" t="inlineStr">
        <is>
          <t>Abattages de gros bovins = 2310  (Agreste - Statistique Agricole Annuelle - SSP)</t>
        </is>
      </c>
      <c r="I48" s="154" t="inlineStr">
        <is>
          <t>Agreste - Statistique Agricole Annuelle - SSP</t>
        </is>
      </c>
      <c r="J48" s="154" t="inlineStr"/>
      <c r="K48" s="154" t="inlineStr">
        <is>
          <t>Volume</t>
        </is>
      </c>
      <c r="L48" s="154" t="inlineStr">
        <is>
          <t>Abattages de gros bovins</t>
        </is>
      </c>
      <c r="M48" s="154" t="inlineStr">
        <is>
          <t>Abattages - AGRESTE</t>
        </is>
      </c>
      <c r="N48" s="154" t="inlineStr">
        <is>
          <t>Très élevée</t>
        </is>
      </c>
      <c r="O48" s="154" t="n">
        <v>0.05582089552238806</v>
      </c>
      <c r="P48" s="154" t="inlineStr"/>
      <c r="Q48" s="154" t="inlineStr"/>
    </row>
    <row r="49" ht="15" customHeight="1">
      <c r="A49" s="183" t="n">
        <v>1400</v>
      </c>
      <c r="B49" s="183" t="inlineStr">
        <is>
          <t>Abattage / découpe de gros bovins</t>
        </is>
      </c>
      <c r="C49" s="183" t="inlineStr">
        <is>
          <t>Eau - ressuage</t>
        </is>
      </c>
      <c r="D49" s="183" t="inlineStr">
        <is>
          <t>Viande bovine</t>
        </is>
      </c>
      <c r="E49" s="183" t="inlineStr">
        <is>
          <t>France</t>
        </is>
      </c>
      <c r="F49" s="183" t="inlineStr">
        <is>
          <t>2015</t>
        </is>
      </c>
      <c r="G49" s="183" t="inlineStr">
        <is>
          <t>kt</t>
        </is>
      </c>
      <c r="H49" s="183" t="inlineStr">
        <is>
          <t>Pertes en eau de l'abattage-découpe de gros bovins = 1,25 % (Blézat)</t>
        </is>
      </c>
      <c r="I49" s="183" t="inlineStr">
        <is>
          <t>Blézat</t>
        </is>
      </c>
      <c r="J49" s="183" t="inlineStr">
        <is>
          <t>0</t>
        </is>
      </c>
      <c r="K49" s="183" t="inlineStr">
        <is>
          <t>Rendement</t>
        </is>
      </c>
      <c r="L49" s="183" t="inlineStr">
        <is>
          <t>Pertes en eau de l'abattage-découpe de gros bovins</t>
        </is>
      </c>
      <c r="M49" s="183" t="inlineStr">
        <is>
          <t>Anatomie - Blézat</t>
        </is>
      </c>
      <c r="N49" s="183" t="inlineStr">
        <is>
          <t>0</t>
        </is>
      </c>
      <c r="O49" s="183" t="n">
        <v>-1</v>
      </c>
      <c r="P49" s="183" t="inlineStr">
        <is>
          <t>Pertes en eau de l'abattage-découpe de gros bovins</t>
        </is>
      </c>
      <c r="Q49" s="183" t="inlineStr">
        <is>
          <t>Blézat</t>
        </is>
      </c>
    </row>
    <row r="50" ht="15" customHeight="1">
      <c r="A50" s="154" t="n">
        <v>1400</v>
      </c>
      <c r="B50" s="154" t="inlineStr">
        <is>
          <t>Gros bovins</t>
        </is>
      </c>
      <c r="C50" s="154" t="inlineStr">
        <is>
          <t>Abattage / découpe de gros bovins</t>
        </is>
      </c>
      <c r="D50" s="154" t="inlineStr">
        <is>
          <t>Viande bovine</t>
        </is>
      </c>
      <c r="E50" s="154" t="inlineStr">
        <is>
          <t>France</t>
        </is>
      </c>
      <c r="F50" s="154" t="inlineStr">
        <is>
          <t>2015</t>
        </is>
      </c>
      <c r="G50" s="154" t="inlineStr">
        <is>
          <t>kt</t>
        </is>
      </c>
      <c r="H50" s="154" t="inlineStr">
        <is>
          <t>Abattages de gros bovins = 2310  (Agreste - Statistique Agricole Annuelle - SSP)</t>
        </is>
      </c>
      <c r="I50" s="154" t="inlineStr">
        <is>
          <t>Agreste - Statistique Agricole Annuelle - SSP</t>
        </is>
      </c>
      <c r="J50" s="154" t="inlineStr"/>
      <c r="K50" s="154" t="inlineStr">
        <is>
          <t>Volume</t>
        </is>
      </c>
      <c r="L50" s="154" t="inlineStr">
        <is>
          <t>Abattages de gros bovins</t>
        </is>
      </c>
      <c r="M50" s="154" t="inlineStr">
        <is>
          <t>Abattages - AGRESTE</t>
        </is>
      </c>
      <c r="N50" s="154" t="inlineStr">
        <is>
          <t>Très élevée</t>
        </is>
      </c>
      <c r="O50" s="154" t="n">
        <v>0.01253731343283582</v>
      </c>
      <c r="P50" s="154" t="inlineStr"/>
      <c r="Q50" s="154" t="inlineStr"/>
    </row>
    <row r="51" ht="15" customHeight="1">
      <c r="A51" s="183" t="n">
        <v>4100</v>
      </c>
      <c r="B51" s="183" t="inlineStr">
        <is>
          <t>Viande de veaux</t>
        </is>
      </c>
      <c r="C51" s="183" t="inlineStr">
        <is>
          <t>Débouchés</t>
        </is>
      </c>
      <c r="D51" s="183" t="inlineStr">
        <is>
          <t>Viande bovine</t>
        </is>
      </c>
      <c r="E51" s="183" t="inlineStr">
        <is>
          <t>France</t>
        </is>
      </c>
      <c r="F51" s="183" t="inlineStr">
        <is>
          <t>2015</t>
        </is>
      </c>
      <c r="G51" s="183" t="inlineStr">
        <is>
          <t>kt</t>
        </is>
      </c>
      <c r="H51" s="183" t="inlineStr"/>
      <c r="I51" s="183" t="inlineStr"/>
      <c r="J51" s="183" t="inlineStr"/>
      <c r="K51" s="183" t="inlineStr"/>
      <c r="L51" s="183" t="inlineStr"/>
      <c r="M51" s="183" t="inlineStr"/>
      <c r="N51" s="183" t="inlineStr"/>
      <c r="O51" s="183" t="n">
        <v>0.35</v>
      </c>
      <c r="P51" s="183" t="inlineStr"/>
      <c r="Q51" s="183" t="inlineStr"/>
    </row>
    <row r="52" ht="15" customHeight="1">
      <c r="A52" s="154" t="n">
        <v>4100</v>
      </c>
      <c r="B52" s="154" t="inlineStr">
        <is>
          <t>Viande de veaux</t>
        </is>
      </c>
      <c r="C52" s="154" t="inlineStr">
        <is>
          <t>GMS</t>
        </is>
      </c>
      <c r="D52" s="154" t="inlineStr">
        <is>
          <t>Viande bovine</t>
        </is>
      </c>
      <c r="E52" s="154" t="inlineStr">
        <is>
          <t>France</t>
        </is>
      </c>
      <c r="F52" s="154" t="inlineStr">
        <is>
          <t>2015</t>
        </is>
      </c>
      <c r="G52" s="154" t="inlineStr">
        <is>
          <t>kt</t>
        </is>
      </c>
      <c r="H52" s="154" t="inlineStr">
        <is>
          <t>Part de viande de veaux consommée en GMS = 35 % (Où va le veau ? - Idele)</t>
        </is>
      </c>
      <c r="I52" s="154" t="inlineStr">
        <is>
          <t>Où va le veau ? - Idele</t>
        </is>
      </c>
      <c r="J52" s="154" t="inlineStr">
        <is>
          <t>Utilisation de la répartition de 2022, en tec, comprenant également la viande transformée</t>
        </is>
      </c>
      <c r="K52" s="154" t="inlineStr">
        <is>
          <t>Répartition</t>
        </is>
      </c>
      <c r="L52" s="154" t="inlineStr">
        <is>
          <t>Part de viande de veaux consommée en GMS</t>
        </is>
      </c>
      <c r="M52" s="154" t="inlineStr">
        <is>
          <t>Consommation - IDELE</t>
        </is>
      </c>
      <c r="N52" s="154" t="inlineStr">
        <is>
          <t>0</t>
        </is>
      </c>
      <c r="O52" s="154" t="n">
        <v>-1</v>
      </c>
      <c r="P52" s="154" t="inlineStr">
        <is>
          <t>Part de viande de veaux consommée en GMS</t>
        </is>
      </c>
      <c r="Q52" s="154" t="inlineStr">
        <is>
          <t>Où va le veau ? - Idele</t>
        </is>
      </c>
    </row>
    <row r="53" ht="15" customHeight="1">
      <c r="A53" s="183" t="n">
        <v>4200</v>
      </c>
      <c r="B53" s="183" t="inlineStr">
        <is>
          <t>Viande de veaux</t>
        </is>
      </c>
      <c r="C53" s="183" t="inlineStr">
        <is>
          <t>Débouchés</t>
        </is>
      </c>
      <c r="D53" s="183" t="inlineStr">
        <is>
          <t>Viande bovine</t>
        </is>
      </c>
      <c r="E53" s="183" t="inlineStr">
        <is>
          <t>France</t>
        </is>
      </c>
      <c r="F53" s="183" t="inlineStr">
        <is>
          <t>2015</t>
        </is>
      </c>
      <c r="G53" s="183" t="inlineStr">
        <is>
          <t>kt</t>
        </is>
      </c>
      <c r="H53" s="183" t="inlineStr"/>
      <c r="I53" s="183" t="inlineStr"/>
      <c r="J53" s="183" t="inlineStr"/>
      <c r="K53" s="183" t="inlineStr"/>
      <c r="L53" s="183" t="inlineStr"/>
      <c r="M53" s="183" t="inlineStr"/>
      <c r="N53" s="183" t="inlineStr"/>
      <c r="O53" s="183" t="n">
        <v>0.35</v>
      </c>
      <c r="P53" s="183" t="inlineStr"/>
      <c r="Q53" s="183" t="inlineStr"/>
    </row>
    <row r="54" ht="15" customHeight="1">
      <c r="A54" s="154" t="n">
        <v>4200</v>
      </c>
      <c r="B54" s="154" t="inlineStr">
        <is>
          <t>Viande de veaux</t>
        </is>
      </c>
      <c r="C54" s="154" t="inlineStr">
        <is>
          <t>Boucherie</t>
        </is>
      </c>
      <c r="D54" s="154" t="inlineStr">
        <is>
          <t>Viande bovine</t>
        </is>
      </c>
      <c r="E54" s="154" t="inlineStr">
        <is>
          <t>France</t>
        </is>
      </c>
      <c r="F54" s="154" t="inlineStr">
        <is>
          <t>2015</t>
        </is>
      </c>
      <c r="G54" s="154" t="inlineStr">
        <is>
          <t>kt</t>
        </is>
      </c>
      <c r="H54" s="154" t="inlineStr">
        <is>
          <t>Part de viande de veaux consommée en boucherie = 35 % (Où va le veau ? - Idele)</t>
        </is>
      </c>
      <c r="I54" s="154" t="inlineStr">
        <is>
          <t>Où va le veau ? - Idele</t>
        </is>
      </c>
      <c r="J54" s="154" t="inlineStr">
        <is>
          <t>Utilisation de la répartition de 2022, en tec, comprenant également la viande transformée</t>
        </is>
      </c>
      <c r="K54" s="154" t="inlineStr">
        <is>
          <t>Répartition</t>
        </is>
      </c>
      <c r="L54" s="154" t="inlineStr">
        <is>
          <t>Part de viande de veaux consommée en boucherie</t>
        </is>
      </c>
      <c r="M54" s="154" t="inlineStr">
        <is>
          <t>Consommation - IDELE</t>
        </is>
      </c>
      <c r="N54" s="154" t="inlineStr">
        <is>
          <t>0</t>
        </is>
      </c>
      <c r="O54" s="154" t="n">
        <v>-1</v>
      </c>
      <c r="P54" s="154" t="inlineStr">
        <is>
          <t>Part de viande de veaux consommée en boucherie</t>
        </is>
      </c>
      <c r="Q54" s="154" t="inlineStr">
        <is>
          <t>Où va le veau ? - Idele</t>
        </is>
      </c>
    </row>
    <row r="55" ht="15" customHeight="1">
      <c r="A55" s="183" t="n">
        <v>4300</v>
      </c>
      <c r="B55" s="183" t="inlineStr">
        <is>
          <t>Viande de veaux</t>
        </is>
      </c>
      <c r="C55" s="183" t="inlineStr">
        <is>
          <t>RHD</t>
        </is>
      </c>
      <c r="D55" s="183" t="inlineStr">
        <is>
          <t>Viande bovine</t>
        </is>
      </c>
      <c r="E55" s="183" t="inlineStr">
        <is>
          <t>France</t>
        </is>
      </c>
      <c r="F55" s="183" t="inlineStr">
        <is>
          <t>2015</t>
        </is>
      </c>
      <c r="G55" s="183" t="inlineStr">
        <is>
          <t>kt</t>
        </is>
      </c>
      <c r="H55" s="183" t="inlineStr">
        <is>
          <t>Part de viande de veaux consommée en RHD = 25 % (Où va le veau ? - Idele)</t>
        </is>
      </c>
      <c r="I55" s="183" t="inlineStr">
        <is>
          <t>Où va le veau ? - Idele</t>
        </is>
      </c>
      <c r="J55" s="183" t="inlineStr">
        <is>
          <t>Utilisation de la répartition de 2022, en tec, comprenant également la viande transformée</t>
        </is>
      </c>
      <c r="K55" s="183" t="inlineStr">
        <is>
          <t>Répartition</t>
        </is>
      </c>
      <c r="L55" s="183" t="inlineStr">
        <is>
          <t>Part de viande de veaux consommée en RHD</t>
        </is>
      </c>
      <c r="M55" s="183" t="inlineStr">
        <is>
          <t>Consommation - IDELE</t>
        </is>
      </c>
      <c r="N55" s="183" t="inlineStr">
        <is>
          <t>0</t>
        </is>
      </c>
      <c r="O55" s="183" t="n">
        <v>-1</v>
      </c>
      <c r="P55" s="183" t="inlineStr">
        <is>
          <t>Part de viande de veaux consommée en RHD</t>
        </is>
      </c>
      <c r="Q55" s="183" t="inlineStr">
        <is>
          <t>Où va le veau ? - Idele</t>
        </is>
      </c>
    </row>
    <row r="56" ht="15" customHeight="1">
      <c r="A56" s="154" t="n">
        <v>4300</v>
      </c>
      <c r="B56" s="154" t="inlineStr">
        <is>
          <t>Viande de veaux</t>
        </is>
      </c>
      <c r="C56" s="154" t="inlineStr">
        <is>
          <t>Débouchés</t>
        </is>
      </c>
      <c r="D56" s="154" t="inlineStr">
        <is>
          <t>Viande bovine</t>
        </is>
      </c>
      <c r="E56" s="154" t="inlineStr">
        <is>
          <t>France</t>
        </is>
      </c>
      <c r="F56" s="154" t="inlineStr">
        <is>
          <t>2015</t>
        </is>
      </c>
      <c r="G56" s="154" t="inlineStr">
        <is>
          <t>kt</t>
        </is>
      </c>
      <c r="H56" s="154" t="inlineStr"/>
      <c r="I56" s="154" t="inlineStr"/>
      <c r="J56" s="154" t="inlineStr"/>
      <c r="K56" s="154" t="inlineStr"/>
      <c r="L56" s="154" t="inlineStr"/>
      <c r="M56" s="154" t="inlineStr"/>
      <c r="N56" s="154" t="inlineStr"/>
      <c r="O56" s="154" t="n">
        <v>0.25</v>
      </c>
      <c r="P56" s="154" t="inlineStr"/>
      <c r="Q56" s="154" t="inlineStr"/>
    </row>
    <row r="57" ht="15" customHeight="1">
      <c r="A57" s="183" t="n">
        <v>4400</v>
      </c>
      <c r="B57" s="183" t="inlineStr">
        <is>
          <t>Viande de veaux</t>
        </is>
      </c>
      <c r="C57" s="183" t="inlineStr">
        <is>
          <t>Débouchés</t>
        </is>
      </c>
      <c r="D57" s="183" t="inlineStr">
        <is>
          <t>Viande bovine</t>
        </is>
      </c>
      <c r="E57" s="183" t="inlineStr">
        <is>
          <t>France</t>
        </is>
      </c>
      <c r="F57" s="183" t="inlineStr">
        <is>
          <t>2015</t>
        </is>
      </c>
      <c r="G57" s="183" t="inlineStr">
        <is>
          <t>kt</t>
        </is>
      </c>
      <c r="H57" s="183" t="inlineStr"/>
      <c r="I57" s="183" t="inlineStr"/>
      <c r="J57" s="183" t="inlineStr"/>
      <c r="K57" s="183" t="inlineStr"/>
      <c r="L57" s="183" t="inlineStr"/>
      <c r="M57" s="183" t="inlineStr"/>
      <c r="N57" s="183" t="inlineStr"/>
      <c r="O57" s="183" t="n">
        <v>0.05</v>
      </c>
      <c r="P57" s="183" t="inlineStr"/>
      <c r="Q57" s="183" t="inlineStr"/>
    </row>
    <row r="58" ht="15" customHeight="1">
      <c r="A58" s="154" t="n">
        <v>4400</v>
      </c>
      <c r="B58" s="154" t="inlineStr">
        <is>
          <t>Viande de veaux</t>
        </is>
      </c>
      <c r="C58" s="154" t="inlineStr">
        <is>
          <t>Vente directe et autoconsommation</t>
        </is>
      </c>
      <c r="D58" s="154" t="inlineStr">
        <is>
          <t>Viande bovine</t>
        </is>
      </c>
      <c r="E58" s="154" t="inlineStr">
        <is>
          <t>France</t>
        </is>
      </c>
      <c r="F58" s="154" t="inlineStr">
        <is>
          <t>2015</t>
        </is>
      </c>
      <c r="G58" s="154" t="inlineStr">
        <is>
          <t>kt</t>
        </is>
      </c>
      <c r="H58" s="154" t="inlineStr">
        <is>
          <t>Part de viande de veaux vendue directement ou autoconsommée = 5 % (Où va le veau ? - Idele)</t>
        </is>
      </c>
      <c r="I58" s="154" t="inlineStr">
        <is>
          <t>Où va le veau ? - Idele</t>
        </is>
      </c>
      <c r="J58" s="154" t="inlineStr">
        <is>
          <t>Utilisation de la répartition de 2022, en tec</t>
        </is>
      </c>
      <c r="K58" s="154" t="inlineStr">
        <is>
          <t>Répartition</t>
        </is>
      </c>
      <c r="L58" s="154" t="inlineStr">
        <is>
          <t>Part de viande de veaux vendue directement ou autoconsommée</t>
        </is>
      </c>
      <c r="M58" s="154" t="inlineStr">
        <is>
          <t>Consommation - IDELE</t>
        </is>
      </c>
      <c r="N58" s="154" t="inlineStr">
        <is>
          <t>0</t>
        </is>
      </c>
      <c r="O58" s="154" t="n">
        <v>-1</v>
      </c>
      <c r="P58" s="154" t="inlineStr">
        <is>
          <t>Part de viande de veaux vendue directement ou autoconsommée</t>
        </is>
      </c>
      <c r="Q58" s="154" t="inlineStr">
        <is>
          <t>Où va le veau ? - Idele</t>
        </is>
      </c>
    </row>
    <row r="59" ht="15" customHeight="1">
      <c r="A59" s="183" t="n">
        <v>4500</v>
      </c>
      <c r="B59" s="183" t="inlineStr">
        <is>
          <t>Abats</t>
        </is>
      </c>
      <c r="C59" s="183" t="inlineStr">
        <is>
          <t>Débouchés</t>
        </is>
      </c>
      <c r="D59" s="183" t="inlineStr">
        <is>
          <t>Viande bovine</t>
        </is>
      </c>
      <c r="E59" s="183" t="inlineStr">
        <is>
          <t>France</t>
        </is>
      </c>
      <c r="F59" s="183" t="inlineStr">
        <is>
          <t>2015</t>
        </is>
      </c>
      <c r="G59" s="183" t="inlineStr">
        <is>
          <t>kt</t>
        </is>
      </c>
      <c r="H59" s="183" t="inlineStr"/>
      <c r="I59" s="183" t="inlineStr"/>
      <c r="J59" s="183" t="inlineStr"/>
      <c r="K59" s="183" t="inlineStr"/>
      <c r="L59" s="183" t="inlineStr"/>
      <c r="M59" s="183" t="inlineStr"/>
      <c r="N59" s="183" t="inlineStr"/>
      <c r="O59" s="183" t="n">
        <v>0.703125</v>
      </c>
      <c r="P59" s="183" t="inlineStr"/>
      <c r="Q59" s="183" t="inlineStr"/>
    </row>
    <row r="60" ht="15" customHeight="1">
      <c r="A60" s="154" t="n">
        <v>4500</v>
      </c>
      <c r="B60" s="154" t="inlineStr">
        <is>
          <t>Abats</t>
        </is>
      </c>
      <c r="C60" s="154" t="inlineStr">
        <is>
          <t>Petfood</t>
        </is>
      </c>
      <c r="D60" s="154" t="inlineStr">
        <is>
          <t>Viande bovine</t>
        </is>
      </c>
      <c r="E60" s="154" t="inlineStr">
        <is>
          <t>France</t>
        </is>
      </c>
      <c r="F60" s="154" t="inlineStr">
        <is>
          <t>2015</t>
        </is>
      </c>
      <c r="G60" s="154" t="inlineStr">
        <is>
          <t>kt</t>
        </is>
      </c>
      <c r="H60" s="154" t="inlineStr">
        <is>
          <t>Part d'abats consommée en Petfood = 70,31 % (Blézat)</t>
        </is>
      </c>
      <c r="I60" s="154" t="inlineStr">
        <is>
          <t>Blézat</t>
        </is>
      </c>
      <c r="J60" s="154" t="inlineStr">
        <is>
          <t>Utilisation de la répartition de 2011</t>
        </is>
      </c>
      <c r="K60" s="154" t="inlineStr">
        <is>
          <t>Répartition</t>
        </is>
      </c>
      <c r="L60" s="154" t="inlineStr">
        <is>
          <t>Part d'abats consommée en Petfood</t>
        </is>
      </c>
      <c r="M60" s="154" t="inlineStr">
        <is>
          <t>Débouchés abats - Blézat</t>
        </is>
      </c>
      <c r="N60" s="154" t="inlineStr">
        <is>
          <t>0</t>
        </is>
      </c>
      <c r="O60" s="154" t="n">
        <v>-1</v>
      </c>
      <c r="P60" s="154" t="inlineStr">
        <is>
          <t>Part d'abats consommée en Petfood</t>
        </is>
      </c>
      <c r="Q60" s="154" t="inlineStr">
        <is>
          <t>Blézat</t>
        </is>
      </c>
    </row>
    <row r="61" ht="15" customHeight="1">
      <c r="A61" s="183" t="n">
        <v>4600</v>
      </c>
      <c r="B61" s="183" t="inlineStr">
        <is>
          <t>Abats</t>
        </is>
      </c>
      <c r="C61" s="183" t="inlineStr">
        <is>
          <t>Débouchés</t>
        </is>
      </c>
      <c r="D61" s="183" t="inlineStr">
        <is>
          <t>Viande bovine</t>
        </is>
      </c>
      <c r="E61" s="183" t="inlineStr">
        <is>
          <t>France</t>
        </is>
      </c>
      <c r="F61" s="183" t="inlineStr">
        <is>
          <t>2015</t>
        </is>
      </c>
      <c r="G61" s="183" t="inlineStr">
        <is>
          <t>kt</t>
        </is>
      </c>
      <c r="H61" s="183" t="inlineStr"/>
      <c r="I61" s="183" t="inlineStr"/>
      <c r="J61" s="183" t="inlineStr"/>
      <c r="K61" s="183" t="inlineStr"/>
      <c r="L61" s="183" t="inlineStr"/>
      <c r="M61" s="183" t="inlineStr"/>
      <c r="N61" s="183" t="inlineStr"/>
      <c r="O61" s="183" t="n">
        <v>0.1458333333333333</v>
      </c>
      <c r="P61" s="183" t="inlineStr"/>
      <c r="Q61" s="183" t="inlineStr"/>
    </row>
    <row r="62" ht="15" customHeight="1">
      <c r="A62" s="154" t="n">
        <v>4600</v>
      </c>
      <c r="B62" s="154" t="inlineStr">
        <is>
          <t>Abats</t>
        </is>
      </c>
      <c r="C62" s="154" t="inlineStr">
        <is>
          <t>GMS</t>
        </is>
      </c>
      <c r="D62" s="154" t="inlineStr">
        <is>
          <t>Viande bovine</t>
        </is>
      </c>
      <c r="E62" s="154" t="inlineStr">
        <is>
          <t>France</t>
        </is>
      </c>
      <c r="F62" s="154" t="inlineStr">
        <is>
          <t>2015</t>
        </is>
      </c>
      <c r="G62" s="154" t="inlineStr">
        <is>
          <t>kt</t>
        </is>
      </c>
      <c r="H62" s="154" t="inlineStr">
        <is>
          <t>Part d'abats consommée en GMS = 14,58 % (Blézat)</t>
        </is>
      </c>
      <c r="I62" s="154" t="inlineStr">
        <is>
          <t>Blézat</t>
        </is>
      </c>
      <c r="J62" s="154" t="inlineStr">
        <is>
          <t>Utilisation de la répartition de 2011</t>
        </is>
      </c>
      <c r="K62" s="154" t="inlineStr">
        <is>
          <t>Répartition</t>
        </is>
      </c>
      <c r="L62" s="154" t="inlineStr">
        <is>
          <t>Part d'abats consommée en GMS</t>
        </is>
      </c>
      <c r="M62" s="154" t="inlineStr">
        <is>
          <t>Débouchés abats - Blézat</t>
        </is>
      </c>
      <c r="N62" s="154" t="inlineStr">
        <is>
          <t>0</t>
        </is>
      </c>
      <c r="O62" s="154" t="n">
        <v>-1</v>
      </c>
      <c r="P62" s="154" t="inlineStr">
        <is>
          <t>Part d'abats consommée en GMS</t>
        </is>
      </c>
      <c r="Q62" s="154" t="inlineStr">
        <is>
          <t>Blézat</t>
        </is>
      </c>
    </row>
    <row r="63" ht="15" customHeight="1">
      <c r="A63" s="183" t="n">
        <v>4700</v>
      </c>
      <c r="B63" s="183" t="inlineStr">
        <is>
          <t>Abats</t>
        </is>
      </c>
      <c r="C63" s="183" t="inlineStr">
        <is>
          <t>Débouchés</t>
        </is>
      </c>
      <c r="D63" s="183" t="inlineStr">
        <is>
          <t>Viande bovine</t>
        </is>
      </c>
      <c r="E63" s="183" t="inlineStr">
        <is>
          <t>France</t>
        </is>
      </c>
      <c r="F63" s="183" t="inlineStr">
        <is>
          <t>2015</t>
        </is>
      </c>
      <c r="G63" s="183" t="inlineStr">
        <is>
          <t>kt</t>
        </is>
      </c>
      <c r="H63" s="183" t="inlineStr"/>
      <c r="I63" s="183" t="inlineStr"/>
      <c r="J63" s="183" t="inlineStr"/>
      <c r="K63" s="183" t="inlineStr"/>
      <c r="L63" s="183" t="inlineStr"/>
      <c r="M63" s="183" t="inlineStr"/>
      <c r="N63" s="183" t="inlineStr"/>
      <c r="O63" s="183" t="n">
        <v>0.078125</v>
      </c>
      <c r="P63" s="183" t="inlineStr"/>
      <c r="Q63" s="183" t="inlineStr"/>
    </row>
    <row r="64" ht="15" customHeight="1">
      <c r="A64" s="154" t="n">
        <v>4700</v>
      </c>
      <c r="B64" s="154" t="inlineStr">
        <is>
          <t>Abats</t>
        </is>
      </c>
      <c r="C64" s="154" t="inlineStr">
        <is>
          <t>Autres IAA</t>
        </is>
      </c>
      <c r="D64" s="154" t="inlineStr">
        <is>
          <t>Viande bovine</t>
        </is>
      </c>
      <c r="E64" s="154" t="inlineStr">
        <is>
          <t>France</t>
        </is>
      </c>
      <c r="F64" s="154" t="inlineStr">
        <is>
          <t>2015</t>
        </is>
      </c>
      <c r="G64" s="154" t="inlineStr">
        <is>
          <t>kt</t>
        </is>
      </c>
      <c r="H64" s="154" t="inlineStr">
        <is>
          <t>Part d'abats consommée par les autres IAA = 7,81 % (Blézat)</t>
        </is>
      </c>
      <c r="I64" s="154" t="inlineStr">
        <is>
          <t>Blézat</t>
        </is>
      </c>
      <c r="J64" s="154" t="inlineStr">
        <is>
          <t>Utilisation de la répartition de 2011</t>
        </is>
      </c>
      <c r="K64" s="154" t="inlineStr">
        <is>
          <t>Répartition</t>
        </is>
      </c>
      <c r="L64" s="154" t="inlineStr">
        <is>
          <t>Part d'abats consommée par les autres IAA</t>
        </is>
      </c>
      <c r="M64" s="154" t="inlineStr">
        <is>
          <t>Débouchés abats - Blézat</t>
        </is>
      </c>
      <c r="N64" s="154" t="inlineStr">
        <is>
          <t>0</t>
        </is>
      </c>
      <c r="O64" s="154" t="n">
        <v>-1</v>
      </c>
      <c r="P64" s="154" t="inlineStr">
        <is>
          <t>Part d'abats consommée par les autres IAA</t>
        </is>
      </c>
      <c r="Q64" s="154" t="inlineStr">
        <is>
          <t>Blézat</t>
        </is>
      </c>
    </row>
    <row r="65" ht="15" customHeight="1">
      <c r="A65" s="183" t="n">
        <v>4800</v>
      </c>
      <c r="B65" s="183" t="inlineStr">
        <is>
          <t>Abats</t>
        </is>
      </c>
      <c r="C65" s="183" t="inlineStr">
        <is>
          <t>Débouchés</t>
        </is>
      </c>
      <c r="D65" s="183" t="inlineStr">
        <is>
          <t>Viande bovine</t>
        </is>
      </c>
      <c r="E65" s="183" t="inlineStr">
        <is>
          <t>France</t>
        </is>
      </c>
      <c r="F65" s="183" t="inlineStr">
        <is>
          <t>2015</t>
        </is>
      </c>
      <c r="G65" s="183" t="inlineStr">
        <is>
          <t>kt</t>
        </is>
      </c>
      <c r="H65" s="183" t="inlineStr"/>
      <c r="I65" s="183" t="inlineStr"/>
      <c r="J65" s="183" t="inlineStr"/>
      <c r="K65" s="183" t="inlineStr"/>
      <c r="L65" s="183" t="inlineStr"/>
      <c r="M65" s="183" t="inlineStr"/>
      <c r="N65" s="183" t="inlineStr"/>
      <c r="O65" s="183" t="n">
        <v>0.03645833333333334</v>
      </c>
      <c r="P65" s="183" t="inlineStr"/>
      <c r="Q65" s="183" t="inlineStr"/>
    </row>
    <row r="66" ht="15" customHeight="1">
      <c r="A66" s="154" t="n">
        <v>4800</v>
      </c>
      <c r="B66" s="154" t="inlineStr">
        <is>
          <t>Abats</t>
        </is>
      </c>
      <c r="C66" s="154" t="inlineStr">
        <is>
          <t>Boucherie</t>
        </is>
      </c>
      <c r="D66" s="154" t="inlineStr">
        <is>
          <t>Viande bovine</t>
        </is>
      </c>
      <c r="E66" s="154" t="inlineStr">
        <is>
          <t>France</t>
        </is>
      </c>
      <c r="F66" s="154" t="inlineStr">
        <is>
          <t>2015</t>
        </is>
      </c>
      <c r="G66" s="154" t="inlineStr">
        <is>
          <t>kt</t>
        </is>
      </c>
      <c r="H66" s="154" t="inlineStr">
        <is>
          <t>Part d'abats consommée en boucherie = 3,65 % (Blézat)</t>
        </is>
      </c>
      <c r="I66" s="154" t="inlineStr">
        <is>
          <t>Blézat</t>
        </is>
      </c>
      <c r="J66" s="154" t="inlineStr">
        <is>
          <t>Utilisation de la répartition de 2011</t>
        </is>
      </c>
      <c r="K66" s="154" t="inlineStr">
        <is>
          <t>Répartition</t>
        </is>
      </c>
      <c r="L66" s="154" t="inlineStr">
        <is>
          <t>Part d'abats consommée en boucherie</t>
        </is>
      </c>
      <c r="M66" s="154" t="inlineStr">
        <is>
          <t>Débouchés abats - Blézat</t>
        </is>
      </c>
      <c r="N66" s="154" t="inlineStr">
        <is>
          <t>0</t>
        </is>
      </c>
      <c r="O66" s="154" t="n">
        <v>-1</v>
      </c>
      <c r="P66" s="154" t="inlineStr">
        <is>
          <t>Part d'abats consommée en boucherie</t>
        </is>
      </c>
      <c r="Q66" s="154" t="inlineStr">
        <is>
          <t>Blézat</t>
        </is>
      </c>
    </row>
    <row r="67" ht="15" customHeight="1">
      <c r="A67" s="183" t="n">
        <v>4900</v>
      </c>
      <c r="B67" s="183" t="inlineStr">
        <is>
          <t>Abats</t>
        </is>
      </c>
      <c r="C67" s="183" t="inlineStr">
        <is>
          <t>Débouchés</t>
        </is>
      </c>
      <c r="D67" s="183" t="inlineStr">
        <is>
          <t>Viande bovine</t>
        </is>
      </c>
      <c r="E67" s="183" t="inlineStr">
        <is>
          <t>France</t>
        </is>
      </c>
      <c r="F67" s="183" t="inlineStr">
        <is>
          <t>2015</t>
        </is>
      </c>
      <c r="G67" s="183" t="inlineStr">
        <is>
          <t>kt</t>
        </is>
      </c>
      <c r="H67" s="183" t="inlineStr"/>
      <c r="I67" s="183" t="inlineStr"/>
      <c r="J67" s="183" t="inlineStr"/>
      <c r="K67" s="183" t="inlineStr"/>
      <c r="L67" s="183" t="inlineStr"/>
      <c r="M67" s="183" t="inlineStr"/>
      <c r="N67" s="183" t="inlineStr"/>
      <c r="O67" s="183" t="n">
        <v>0.03645833333333334</v>
      </c>
      <c r="P67" s="183" t="inlineStr"/>
      <c r="Q67" s="183" t="inlineStr"/>
    </row>
    <row r="68" ht="15" customHeight="1">
      <c r="A68" s="154" t="n">
        <v>4900</v>
      </c>
      <c r="B68" s="154" t="inlineStr">
        <is>
          <t>Abats</t>
        </is>
      </c>
      <c r="C68" s="154" t="inlineStr">
        <is>
          <t>RHD</t>
        </is>
      </c>
      <c r="D68" s="154" t="inlineStr">
        <is>
          <t>Viande bovine</t>
        </is>
      </c>
      <c r="E68" s="154" t="inlineStr">
        <is>
          <t>France</t>
        </is>
      </c>
      <c r="F68" s="154" t="inlineStr">
        <is>
          <t>2015</t>
        </is>
      </c>
      <c r="G68" s="154" t="inlineStr">
        <is>
          <t>kt</t>
        </is>
      </c>
      <c r="H68" s="154" t="inlineStr">
        <is>
          <t>Part d'abats consommée en RHD = 3,65 % (Blézat)</t>
        </is>
      </c>
      <c r="I68" s="154" t="inlineStr">
        <is>
          <t>Blézat</t>
        </is>
      </c>
      <c r="J68" s="154" t="inlineStr">
        <is>
          <t>Utilisation de la répartition de 2011</t>
        </is>
      </c>
      <c r="K68" s="154" t="inlineStr">
        <is>
          <t>Répartition</t>
        </is>
      </c>
      <c r="L68" s="154" t="inlineStr">
        <is>
          <t>Part d'abats consommée en RHD</t>
        </is>
      </c>
      <c r="M68" s="154" t="inlineStr">
        <is>
          <t>Débouchés abats - Blézat</t>
        </is>
      </c>
      <c r="N68" s="154" t="inlineStr">
        <is>
          <t>0</t>
        </is>
      </c>
      <c r="O68" s="154" t="n">
        <v>-1</v>
      </c>
      <c r="P68" s="154" t="inlineStr">
        <is>
          <t>Part d'abats consommée en RHD</t>
        </is>
      </c>
      <c r="Q68" s="154" t="inlineStr">
        <is>
          <t>Blézat</t>
        </is>
      </c>
    </row>
    <row r="69" ht="15" customHeight="1">
      <c r="A69" s="183" t="n">
        <v>17</v>
      </c>
      <c r="B69" s="183" t="inlineStr">
        <is>
          <t>Protéines animales transformées</t>
        </is>
      </c>
      <c r="C69" s="183" t="inlineStr">
        <is>
          <t>Export</t>
        </is>
      </c>
      <c r="D69" s="183" t="inlineStr">
        <is>
          <t>Viande bovine</t>
        </is>
      </c>
      <c r="E69" s="183" t="inlineStr">
        <is>
          <t>France</t>
        </is>
      </c>
      <c r="F69" s="183" t="inlineStr">
        <is>
          <t>2019</t>
        </is>
      </c>
      <c r="G69" s="183" t="inlineStr">
        <is>
          <t>kt</t>
        </is>
      </c>
      <c r="H69" s="183" t="inlineStr">
        <is>
          <t>Part de PAT exportées = 58 % (SIFCO)</t>
        </is>
      </c>
      <c r="I69" s="183" t="inlineStr">
        <is>
          <t>SIFCO</t>
        </is>
      </c>
      <c r="J69" s="183" t="inlineStr">
        <is>
          <t>Extrapolation à partir des exportations tous débouchés confondus</t>
        </is>
      </c>
      <c r="K69" s="183" t="inlineStr">
        <is>
          <t>Répartition</t>
        </is>
      </c>
      <c r="L69" s="183" t="inlineStr">
        <is>
          <t>Part de PAT exportées</t>
        </is>
      </c>
      <c r="M69" s="183" t="inlineStr">
        <is>
          <t>Coproduits - SIFCO</t>
        </is>
      </c>
      <c r="N69" s="183" t="inlineStr">
        <is>
          <t>0</t>
        </is>
      </c>
      <c r="O69" s="183" t="n">
        <v>-1</v>
      </c>
      <c r="P69" s="183" t="inlineStr">
        <is>
          <t>Part de PAT exportées</t>
        </is>
      </c>
      <c r="Q69" s="183" t="inlineStr">
        <is>
          <t>SIFCO</t>
        </is>
      </c>
    </row>
    <row r="70" ht="15" customHeight="1">
      <c r="A70" s="154" t="n">
        <v>17</v>
      </c>
      <c r="B70" s="154" t="inlineStr">
        <is>
          <t>Traitement thermique C3 et alimentaire</t>
        </is>
      </c>
      <c r="C70" s="154" t="inlineStr">
        <is>
          <t>Protéines animales transformées</t>
        </is>
      </c>
      <c r="D70" s="154" t="inlineStr">
        <is>
          <t>Viande bovine</t>
        </is>
      </c>
      <c r="E70" s="154" t="inlineStr">
        <is>
          <t>France</t>
        </is>
      </c>
      <c r="F70" s="154" t="inlineStr">
        <is>
          <t>2019</t>
        </is>
      </c>
      <c r="G70" s="154" t="inlineStr">
        <is>
          <t>kt</t>
        </is>
      </c>
      <c r="H70" s="154" t="inlineStr"/>
      <c r="I70" s="154" t="inlineStr"/>
      <c r="J70" s="154" t="inlineStr"/>
      <c r="K70" s="154" t="inlineStr"/>
      <c r="L70" s="154" t="inlineStr"/>
      <c r="M70" s="154" t="inlineStr"/>
      <c r="N70" s="154" t="inlineStr"/>
      <c r="O70" s="154" t="n">
        <v>0.58</v>
      </c>
      <c r="P70" s="154" t="inlineStr"/>
      <c r="Q70" s="154" t="inlineStr"/>
    </row>
    <row r="71" ht="15" customHeight="1">
      <c r="A71" s="183" t="n">
        <v>18</v>
      </c>
      <c r="B71" s="183" t="inlineStr">
        <is>
          <t>Traitement thermique C3 et alimentaire</t>
        </is>
      </c>
      <c r="C71" s="183" t="inlineStr">
        <is>
          <t>Corps gras animaux</t>
        </is>
      </c>
      <c r="D71" s="183" t="inlineStr">
        <is>
          <t>Viande bovine</t>
        </is>
      </c>
      <c r="E71" s="183" t="inlineStr">
        <is>
          <t>France</t>
        </is>
      </c>
      <c r="F71" s="183" t="inlineStr">
        <is>
          <t>2019</t>
        </is>
      </c>
      <c r="G71" s="183" t="inlineStr">
        <is>
          <t>kt</t>
        </is>
      </c>
      <c r="H71" s="183" t="inlineStr"/>
      <c r="I71" s="183" t="inlineStr"/>
      <c r="J71" s="183" t="inlineStr"/>
      <c r="K71" s="183" t="inlineStr"/>
      <c r="L71" s="183" t="inlineStr"/>
      <c r="M71" s="183" t="inlineStr"/>
      <c r="N71" s="183" t="inlineStr"/>
      <c r="O71" s="183" t="n">
        <v>0.78</v>
      </c>
      <c r="P71" s="183" t="inlineStr"/>
      <c r="Q71" s="183" t="inlineStr"/>
    </row>
    <row r="72" ht="15" customHeight="1">
      <c r="A72" s="154" t="n">
        <v>18</v>
      </c>
      <c r="B72" s="154" t="inlineStr">
        <is>
          <t>Corps gras animaux</t>
        </is>
      </c>
      <c r="C72" s="154" t="inlineStr">
        <is>
          <t>Export</t>
        </is>
      </c>
      <c r="D72" s="154" t="inlineStr">
        <is>
          <t>Viande bovine</t>
        </is>
      </c>
      <c r="E72" s="154" t="inlineStr">
        <is>
          <t>France</t>
        </is>
      </c>
      <c r="F72" s="154" t="inlineStr">
        <is>
          <t>2019</t>
        </is>
      </c>
      <c r="G72" s="154" t="inlineStr">
        <is>
          <t>kt</t>
        </is>
      </c>
      <c r="H72" s="154" t="inlineStr">
        <is>
          <t>Part de CGA exportées = 78 % (SIFCO)</t>
        </is>
      </c>
      <c r="I72" s="154" t="inlineStr">
        <is>
          <t>SIFCO</t>
        </is>
      </c>
      <c r="J72" s="154" t="inlineStr">
        <is>
          <t>Extrapolation à partir des exportations tous débouchés confondus</t>
        </is>
      </c>
      <c r="K72" s="154" t="inlineStr">
        <is>
          <t>Répartition</t>
        </is>
      </c>
      <c r="L72" s="154" t="inlineStr">
        <is>
          <t>Part de CGA exportées</t>
        </is>
      </c>
      <c r="M72" s="154" t="inlineStr">
        <is>
          <t>Coproduits - SIFCO</t>
        </is>
      </c>
      <c r="N72" s="154" t="inlineStr">
        <is>
          <t>0</t>
        </is>
      </c>
      <c r="O72" s="154" t="n">
        <v>-1</v>
      </c>
      <c r="P72" s="154" t="inlineStr">
        <is>
          <t>Part de CGA exportées</t>
        </is>
      </c>
      <c r="Q72" s="154" t="inlineStr">
        <is>
          <t>SIFCO</t>
        </is>
      </c>
    </row>
    <row r="73" ht="15" customHeight="1">
      <c r="A73" s="183" t="n">
        <v>27</v>
      </c>
      <c r="B73" s="183" t="inlineStr">
        <is>
          <t>Viande de gros bovins</t>
        </is>
      </c>
      <c r="C73" s="183" t="inlineStr">
        <is>
          <t>Export</t>
        </is>
      </c>
      <c r="D73" s="183" t="inlineStr">
        <is>
          <t>Viande bovine</t>
        </is>
      </c>
      <c r="E73" s="183" t="inlineStr">
        <is>
          <t>France</t>
        </is>
      </c>
      <c r="F73" s="183" t="inlineStr">
        <is>
          <t>2019</t>
        </is>
      </c>
      <c r="G73" s="183" t="inlineStr">
        <is>
          <t>kt</t>
        </is>
      </c>
      <c r="H73" s="183" t="inlineStr">
        <is>
          <t>Part de viande de gros bovins exportée = 15 % (Où va le bœuf ? - Idele)</t>
        </is>
      </c>
      <c r="I73" s="183" t="inlineStr">
        <is>
          <t>Où va le bœuf ? - Idele</t>
        </is>
      </c>
      <c r="J73" s="183" t="inlineStr">
        <is>
          <t>Utilisation de la répartition en tec</t>
        </is>
      </c>
      <c r="K73" s="183" t="inlineStr">
        <is>
          <t>Répartition</t>
        </is>
      </c>
      <c r="L73" s="183" t="inlineStr">
        <is>
          <t>Part de viande de gros bovins exportée</t>
        </is>
      </c>
      <c r="M73" s="183" t="inlineStr">
        <is>
          <t>Consommation - IDELE</t>
        </is>
      </c>
      <c r="N73" s="183" t="inlineStr">
        <is>
          <t>0</t>
        </is>
      </c>
      <c r="O73" s="183" t="n">
        <v>-1</v>
      </c>
      <c r="P73" s="183" t="inlineStr">
        <is>
          <t>Part de viande de gros bovins exportée</t>
        </is>
      </c>
      <c r="Q73" s="183" t="inlineStr">
        <is>
          <t>Où va le bœuf ? - Idele</t>
        </is>
      </c>
    </row>
    <row r="74" ht="15" customHeight="1">
      <c r="A74" s="183" t="n">
        <v>27</v>
      </c>
      <c r="B74" s="183" t="inlineStr">
        <is>
          <t>Import</t>
        </is>
      </c>
      <c r="C74" s="183" t="inlineStr">
        <is>
          <t>Viande de gros bovins</t>
        </is>
      </c>
      <c r="D74" s="183" t="inlineStr">
        <is>
          <t>Viande bovine</t>
        </is>
      </c>
      <c r="E74" s="183" t="inlineStr">
        <is>
          <t>France</t>
        </is>
      </c>
      <c r="F74" s="183" t="inlineStr">
        <is>
          <t>2019</t>
        </is>
      </c>
      <c r="G74" s="183" t="inlineStr">
        <is>
          <t>kt</t>
        </is>
      </c>
      <c r="H74" s="183" t="inlineStr">
        <is>
          <t>Part de viande de gros bovins importée = 23,89 % (Où va le bœuf ? - Idele)</t>
        </is>
      </c>
      <c r="I74" s="183" t="inlineStr">
        <is>
          <t>Où va le bœuf ? - Idele</t>
        </is>
      </c>
      <c r="J74" s="183" t="inlineStr">
        <is>
          <t>Utilisation de la répartition en tec</t>
        </is>
      </c>
      <c r="K74" s="183" t="inlineStr">
        <is>
          <t>Répartition</t>
        </is>
      </c>
      <c r="L74" s="183" t="inlineStr">
        <is>
          <t>Part de viande de gros bovins importée</t>
        </is>
      </c>
      <c r="M74" s="183" t="inlineStr">
        <is>
          <t>Consommation - IDELE</t>
        </is>
      </c>
      <c r="N74" s="183" t="inlineStr">
        <is>
          <t>0</t>
        </is>
      </c>
      <c r="O74" s="183" t="n">
        <v>0.15</v>
      </c>
      <c r="P74" s="183" t="inlineStr"/>
      <c r="Q74" s="183" t="inlineStr"/>
    </row>
    <row r="75" ht="15" customHeight="1">
      <c r="A75" s="154" t="n">
        <v>27</v>
      </c>
      <c r="B75" s="154" t="inlineStr">
        <is>
          <t>Abattage / découpe de gros bovins</t>
        </is>
      </c>
      <c r="C75" s="154" t="inlineStr">
        <is>
          <t>Viande de gros bovins</t>
        </is>
      </c>
      <c r="D75" s="154" t="inlineStr">
        <is>
          <t>Viande bovine</t>
        </is>
      </c>
      <c r="E75" s="154" t="inlineStr">
        <is>
          <t>France</t>
        </is>
      </c>
      <c r="F75" s="154" t="inlineStr">
        <is>
          <t>2019</t>
        </is>
      </c>
      <c r="G75" s="154" t="inlineStr">
        <is>
          <t>kt</t>
        </is>
      </c>
      <c r="H75" s="154" t="inlineStr">
        <is>
          <t>Rendement en viande de l'abattage-découpe de gros bovins = 38,36 % (Blézat)</t>
        </is>
      </c>
      <c r="I75" s="154" t="inlineStr">
        <is>
          <t>Blézat</t>
        </is>
      </c>
      <c r="J75" s="154" t="inlineStr">
        <is>
          <t>0</t>
        </is>
      </c>
      <c r="K75" s="154" t="inlineStr">
        <is>
          <t>Rendement</t>
        </is>
      </c>
      <c r="L75" s="154" t="inlineStr">
        <is>
          <t>Rendement en viande de l'abattage-découpe de gros bovins</t>
        </is>
      </c>
      <c r="M75" s="154" t="inlineStr">
        <is>
          <t>Anatomie - Blézat</t>
        </is>
      </c>
      <c r="N75" s="154" t="inlineStr">
        <is>
          <t>0</t>
        </is>
      </c>
      <c r="O75" s="154" t="n">
        <v>0.15</v>
      </c>
      <c r="P75" s="154" t="inlineStr"/>
      <c r="Q75" s="154" t="inlineStr"/>
    </row>
    <row r="76" ht="15" customHeight="1">
      <c r="A76" s="183" t="n">
        <v>28</v>
      </c>
      <c r="B76" s="183" t="inlineStr">
        <is>
          <t>Abattage / découpe de gros bovins</t>
        </is>
      </c>
      <c r="C76" s="183" t="inlineStr">
        <is>
          <t>Viande de gros bovins</t>
        </is>
      </c>
      <c r="D76" s="183" t="inlineStr">
        <is>
          <t>Viande bovine</t>
        </is>
      </c>
      <c r="E76" s="183" t="inlineStr">
        <is>
          <t>France</t>
        </is>
      </c>
      <c r="F76" s="183" t="inlineStr">
        <is>
          <t>2019</t>
        </is>
      </c>
      <c r="G76" s="183" t="inlineStr">
        <is>
          <t>kt</t>
        </is>
      </c>
      <c r="H76" s="183" t="inlineStr">
        <is>
          <t>Rendement en viande de l'abattage-découpe de gros bovins = 38,36 % (Blézat)</t>
        </is>
      </c>
      <c r="I76" s="183" t="inlineStr">
        <is>
          <t>Blézat</t>
        </is>
      </c>
      <c r="J76" s="183" t="inlineStr">
        <is>
          <t>0</t>
        </is>
      </c>
      <c r="K76" s="183" t="inlineStr">
        <is>
          <t>Rendement</t>
        </is>
      </c>
      <c r="L76" s="183" t="inlineStr">
        <is>
          <t>Rendement en viande de l'abattage-découpe de gros bovins</t>
        </is>
      </c>
      <c r="M76" s="183" t="inlineStr">
        <is>
          <t>Anatomie - Blézat</t>
        </is>
      </c>
      <c r="N76" s="183" t="inlineStr">
        <is>
          <t>0</t>
        </is>
      </c>
      <c r="O76" s="183" t="n">
        <v>0.39</v>
      </c>
      <c r="P76" s="183" t="inlineStr"/>
      <c r="Q76" s="183" t="inlineStr"/>
    </row>
    <row r="77" ht="15" customHeight="1">
      <c r="A77" s="183" t="n">
        <v>28</v>
      </c>
      <c r="B77" s="183" t="inlineStr">
        <is>
          <t>Viande de gros bovins</t>
        </is>
      </c>
      <c r="C77" s="183" t="inlineStr">
        <is>
          <t>GMS</t>
        </is>
      </c>
      <c r="D77" s="183" t="inlineStr">
        <is>
          <t>Viande bovine</t>
        </is>
      </c>
      <c r="E77" s="183" t="inlineStr">
        <is>
          <t>France</t>
        </is>
      </c>
      <c r="F77" s="183" t="inlineStr">
        <is>
          <t>2019</t>
        </is>
      </c>
      <c r="G77" s="183" t="inlineStr">
        <is>
          <t>kt</t>
        </is>
      </c>
      <c r="H77" s="183" t="inlineStr">
        <is>
          <t>Part de viande de gros bovins consommée en GMS = 39 % (Où va le bœuf ? - Idele)</t>
        </is>
      </c>
      <c r="I77" s="183" t="inlineStr">
        <is>
          <t>Où va le bœuf ? - Idele</t>
        </is>
      </c>
      <c r="J77" s="183" t="inlineStr">
        <is>
          <t>Utilisation de la répartition en tec, comprenant également la viande transformée</t>
        </is>
      </c>
      <c r="K77" s="183" t="inlineStr">
        <is>
          <t>Répartition</t>
        </is>
      </c>
      <c r="L77" s="183" t="inlineStr">
        <is>
          <t>Part de viande de gros bovins consommée en GMS</t>
        </is>
      </c>
      <c r="M77" s="183" t="inlineStr">
        <is>
          <t>Consommation - IDELE</t>
        </is>
      </c>
      <c r="N77" s="183" t="inlineStr">
        <is>
          <t>0</t>
        </is>
      </c>
      <c r="O77" s="183" t="n">
        <v>-1</v>
      </c>
      <c r="P77" s="183" t="inlineStr">
        <is>
          <t>Part de viande de gros bovins consommée en GMS</t>
        </is>
      </c>
      <c r="Q77" s="183" t="inlineStr">
        <is>
          <t>Où va le bœuf ? - Idele</t>
        </is>
      </c>
    </row>
    <row r="78" ht="15" customHeight="1">
      <c r="A78" s="154" t="n">
        <v>28</v>
      </c>
      <c r="B78" s="154" t="inlineStr">
        <is>
          <t>Import</t>
        </is>
      </c>
      <c r="C78" s="154" t="inlineStr">
        <is>
          <t>Viande de gros bovins</t>
        </is>
      </c>
      <c r="D78" s="154" t="inlineStr">
        <is>
          <t>Viande bovine</t>
        </is>
      </c>
      <c r="E78" s="154" t="inlineStr">
        <is>
          <t>France</t>
        </is>
      </c>
      <c r="F78" s="154" t="inlineStr">
        <is>
          <t>2019</t>
        </is>
      </c>
      <c r="G78" s="154" t="inlineStr">
        <is>
          <t>kt</t>
        </is>
      </c>
      <c r="H78" s="154" t="inlineStr">
        <is>
          <t>Part de viande de gros bovins importée = 23,89 % (Où va le bœuf ? - Idele)</t>
        </is>
      </c>
      <c r="I78" s="154" t="inlineStr">
        <is>
          <t>Où va le bœuf ? - Idele</t>
        </is>
      </c>
      <c r="J78" s="154" t="inlineStr">
        <is>
          <t>Utilisation de la répartition en tec</t>
        </is>
      </c>
      <c r="K78" s="154" t="inlineStr">
        <is>
          <t>Répartition</t>
        </is>
      </c>
      <c r="L78" s="154" t="inlineStr">
        <is>
          <t>Part de viande de gros bovins importée</t>
        </is>
      </c>
      <c r="M78" s="154" t="inlineStr">
        <is>
          <t>Consommation - IDELE</t>
        </is>
      </c>
      <c r="N78" s="154" t="inlineStr">
        <is>
          <t>0</t>
        </is>
      </c>
      <c r="O78" s="154" t="n">
        <v>0.39</v>
      </c>
      <c r="P78" s="154" t="inlineStr"/>
      <c r="Q78" s="154" t="inlineStr"/>
    </row>
    <row r="79" ht="15" customHeight="1">
      <c r="A79" s="183" t="n">
        <v>29</v>
      </c>
      <c r="B79" s="183" t="inlineStr">
        <is>
          <t>Abattage / découpe de gros bovins</t>
        </is>
      </c>
      <c r="C79" s="183" t="inlineStr">
        <is>
          <t>Viande de gros bovins</t>
        </is>
      </c>
      <c r="D79" s="183" t="inlineStr">
        <is>
          <t>Viande bovine</t>
        </is>
      </c>
      <c r="E79" s="183" t="inlineStr">
        <is>
          <t>France</t>
        </is>
      </c>
      <c r="F79" s="183" t="inlineStr">
        <is>
          <t>2019</t>
        </is>
      </c>
      <c r="G79" s="183" t="inlineStr">
        <is>
          <t>kt</t>
        </is>
      </c>
      <c r="H79" s="183" t="inlineStr">
        <is>
          <t>Rendement en viande de l'abattage-découpe de gros bovins = 38,36 % (Blézat)</t>
        </is>
      </c>
      <c r="I79" s="183" t="inlineStr">
        <is>
          <t>Blézat</t>
        </is>
      </c>
      <c r="J79" s="183" t="inlineStr">
        <is>
          <t>0</t>
        </is>
      </c>
      <c r="K79" s="183" t="inlineStr">
        <is>
          <t>Rendement</t>
        </is>
      </c>
      <c r="L79" s="183" t="inlineStr">
        <is>
          <t>Rendement en viande de l'abattage-découpe de gros bovins</t>
        </is>
      </c>
      <c r="M79" s="183" t="inlineStr">
        <is>
          <t>Anatomie - Blézat</t>
        </is>
      </c>
      <c r="N79" s="183" t="inlineStr">
        <is>
          <t>0</t>
        </is>
      </c>
      <c r="O79" s="183" t="n">
        <v>0.09</v>
      </c>
      <c r="P79" s="183" t="inlineStr"/>
      <c r="Q79" s="183" t="inlineStr"/>
    </row>
    <row r="80" ht="15" customHeight="1">
      <c r="A80" s="183" t="n">
        <v>29</v>
      </c>
      <c r="B80" s="183" t="inlineStr">
        <is>
          <t>Import</t>
        </is>
      </c>
      <c r="C80" s="183" t="inlineStr">
        <is>
          <t>Viande de gros bovins</t>
        </is>
      </c>
      <c r="D80" s="183" t="inlineStr">
        <is>
          <t>Viande bovine</t>
        </is>
      </c>
      <c r="E80" s="183" t="inlineStr">
        <is>
          <t>France</t>
        </is>
      </c>
      <c r="F80" s="183" t="inlineStr">
        <is>
          <t>2019</t>
        </is>
      </c>
      <c r="G80" s="183" t="inlineStr">
        <is>
          <t>kt</t>
        </is>
      </c>
      <c r="H80" s="183" t="inlineStr">
        <is>
          <t>Part de viande de gros bovins importée = 23,89 % (Où va le bœuf ? - Idele)</t>
        </is>
      </c>
      <c r="I80" s="183" t="inlineStr">
        <is>
          <t>Où va le bœuf ? - Idele</t>
        </is>
      </c>
      <c r="J80" s="183" t="inlineStr">
        <is>
          <t>Utilisation de la répartition en tec</t>
        </is>
      </c>
      <c r="K80" s="183" t="inlineStr">
        <is>
          <t>Répartition</t>
        </is>
      </c>
      <c r="L80" s="183" t="inlineStr">
        <is>
          <t>Part de viande de gros bovins importée</t>
        </is>
      </c>
      <c r="M80" s="183" t="inlineStr">
        <is>
          <t>Consommation - IDELE</t>
        </is>
      </c>
      <c r="N80" s="183" t="inlineStr">
        <is>
          <t>0</t>
        </is>
      </c>
      <c r="O80" s="183" t="n">
        <v>0.09</v>
      </c>
      <c r="P80" s="183" t="inlineStr"/>
      <c r="Q80" s="183" t="inlineStr"/>
    </row>
    <row r="81" ht="15" customHeight="1">
      <c r="A81" s="154" t="n">
        <v>29</v>
      </c>
      <c r="B81" s="154" t="inlineStr">
        <is>
          <t>Viande de gros bovins</t>
        </is>
      </c>
      <c r="C81" s="154" t="inlineStr">
        <is>
          <t>Boucherie</t>
        </is>
      </c>
      <c r="D81" s="154" t="inlineStr">
        <is>
          <t>Viande bovine</t>
        </is>
      </c>
      <c r="E81" s="154" t="inlineStr">
        <is>
          <t>France</t>
        </is>
      </c>
      <c r="F81" s="154" t="inlineStr">
        <is>
          <t>2019</t>
        </is>
      </c>
      <c r="G81" s="154" t="inlineStr">
        <is>
          <t>kt</t>
        </is>
      </c>
      <c r="H81" s="154" t="inlineStr">
        <is>
          <t>Part de viande de gros bovins consommée en boucherie = 9 % (Où va le bœuf ? - Idele)</t>
        </is>
      </c>
      <c r="I81" s="154" t="inlineStr">
        <is>
          <t>Où va le bœuf ? - Idele</t>
        </is>
      </c>
      <c r="J81" s="154" t="inlineStr">
        <is>
          <t>Utilisation de la répartition en tec, comprenant également la viande transformée</t>
        </is>
      </c>
      <c r="K81" s="154" t="inlineStr">
        <is>
          <t>Répartition</t>
        </is>
      </c>
      <c r="L81" s="154" t="inlineStr">
        <is>
          <t>Part de viande de gros bovins consommée en boucherie</t>
        </is>
      </c>
      <c r="M81" s="154" t="inlineStr">
        <is>
          <t>Consommation - IDELE</t>
        </is>
      </c>
      <c r="N81" s="154" t="inlineStr">
        <is>
          <t>0</t>
        </is>
      </c>
      <c r="O81" s="154" t="n">
        <v>-1</v>
      </c>
      <c r="P81" s="154" t="inlineStr">
        <is>
          <t>Part de viande de gros bovins consommée en boucherie</t>
        </is>
      </c>
      <c r="Q81" s="154" t="inlineStr">
        <is>
          <t>Où va le bœuf ? - Idele</t>
        </is>
      </c>
    </row>
    <row r="82" ht="15" customHeight="1">
      <c r="A82" s="183" t="n">
        <v>30</v>
      </c>
      <c r="B82" s="183" t="inlineStr">
        <is>
          <t>Viande de gros bovins</t>
        </is>
      </c>
      <c r="C82" s="183" t="inlineStr">
        <is>
          <t>RHD</t>
        </is>
      </c>
      <c r="D82" s="183" t="inlineStr">
        <is>
          <t>Viande bovine</t>
        </is>
      </c>
      <c r="E82" s="183" t="inlineStr">
        <is>
          <t>France</t>
        </is>
      </c>
      <c r="F82" s="183" t="inlineStr">
        <is>
          <t>2019</t>
        </is>
      </c>
      <c r="G82" s="183" t="inlineStr">
        <is>
          <t>kt</t>
        </is>
      </c>
      <c r="H82" s="183" t="inlineStr">
        <is>
          <t>Part de viande de gros bovins consommée en RHD = 23 % (Où va le bœuf ? - Idele)</t>
        </is>
      </c>
      <c r="I82" s="183" t="inlineStr">
        <is>
          <t>Où va le bœuf ? - Idele</t>
        </is>
      </c>
      <c r="J82" s="183" t="inlineStr">
        <is>
          <t>Utilisation de la répartition en tec, comprenant également la viande transformée</t>
        </is>
      </c>
      <c r="K82" s="183" t="inlineStr">
        <is>
          <t>Répartition</t>
        </is>
      </c>
      <c r="L82" s="183" t="inlineStr">
        <is>
          <t>Part de viande de gros bovins consommée en RHD</t>
        </is>
      </c>
      <c r="M82" s="183" t="inlineStr">
        <is>
          <t>Consommation - IDELE</t>
        </is>
      </c>
      <c r="N82" s="183" t="inlineStr">
        <is>
          <t>0</t>
        </is>
      </c>
      <c r="O82" s="183" t="n">
        <v>-1</v>
      </c>
      <c r="P82" s="183" t="inlineStr">
        <is>
          <t>Part de viande de gros bovins consommée en RHD</t>
        </is>
      </c>
      <c r="Q82" s="183" t="inlineStr">
        <is>
          <t>Où va le bœuf ? - Idele</t>
        </is>
      </c>
    </row>
    <row r="83" ht="15" customHeight="1">
      <c r="A83" s="183" t="n">
        <v>30</v>
      </c>
      <c r="B83" s="183" t="inlineStr">
        <is>
          <t>Abattage / découpe de gros bovins</t>
        </is>
      </c>
      <c r="C83" s="183" t="inlineStr">
        <is>
          <t>Viande de gros bovins</t>
        </is>
      </c>
      <c r="D83" s="183" t="inlineStr">
        <is>
          <t>Viande bovine</t>
        </is>
      </c>
      <c r="E83" s="183" t="inlineStr">
        <is>
          <t>France</t>
        </is>
      </c>
      <c r="F83" s="183" t="inlineStr">
        <is>
          <t>2019</t>
        </is>
      </c>
      <c r="G83" s="183" t="inlineStr">
        <is>
          <t>kt</t>
        </is>
      </c>
      <c r="H83" s="183" t="inlineStr">
        <is>
          <t>Rendement en viande de l'abattage-découpe de gros bovins = 38,36 % (Blézat)</t>
        </is>
      </c>
      <c r="I83" s="183" t="inlineStr">
        <is>
          <t>Blézat</t>
        </is>
      </c>
      <c r="J83" s="183" t="inlineStr">
        <is>
          <t>0</t>
        </is>
      </c>
      <c r="K83" s="183" t="inlineStr">
        <is>
          <t>Rendement</t>
        </is>
      </c>
      <c r="L83" s="183" t="inlineStr">
        <is>
          <t>Rendement en viande de l'abattage-découpe de gros bovins</t>
        </is>
      </c>
      <c r="M83" s="183" t="inlineStr">
        <is>
          <t>Anatomie - Blézat</t>
        </is>
      </c>
      <c r="N83" s="183" t="inlineStr">
        <is>
          <t>0</t>
        </is>
      </c>
      <c r="O83" s="183" t="n">
        <v>0.23</v>
      </c>
      <c r="P83" s="183" t="inlineStr"/>
      <c r="Q83" s="183" t="inlineStr"/>
    </row>
    <row r="84" ht="15" customHeight="1">
      <c r="A84" s="154" t="n">
        <v>30</v>
      </c>
      <c r="B84" s="154" t="inlineStr">
        <is>
          <t>Import</t>
        </is>
      </c>
      <c r="C84" s="154" t="inlineStr">
        <is>
          <t>Viande de gros bovins</t>
        </is>
      </c>
      <c r="D84" s="154" t="inlineStr">
        <is>
          <t>Viande bovine</t>
        </is>
      </c>
      <c r="E84" s="154" t="inlineStr">
        <is>
          <t>France</t>
        </is>
      </c>
      <c r="F84" s="154" t="inlineStr">
        <is>
          <t>2019</t>
        </is>
      </c>
      <c r="G84" s="154" t="inlineStr">
        <is>
          <t>kt</t>
        </is>
      </c>
      <c r="H84" s="154" t="inlineStr">
        <is>
          <t>Part de viande de gros bovins importée = 23,89 % (Où va le bœuf ? - Idele)</t>
        </is>
      </c>
      <c r="I84" s="154" t="inlineStr">
        <is>
          <t>Où va le bœuf ? - Idele</t>
        </is>
      </c>
      <c r="J84" s="154" t="inlineStr">
        <is>
          <t>Utilisation de la répartition en tec</t>
        </is>
      </c>
      <c r="K84" s="154" t="inlineStr">
        <is>
          <t>Répartition</t>
        </is>
      </c>
      <c r="L84" s="154" t="inlineStr">
        <is>
          <t>Part de viande de gros bovins importée</t>
        </is>
      </c>
      <c r="M84" s="154" t="inlineStr">
        <is>
          <t>Consommation - IDELE</t>
        </is>
      </c>
      <c r="N84" s="154" t="inlineStr">
        <is>
          <t>0</t>
        </is>
      </c>
      <c r="O84" s="154" t="n">
        <v>0.23</v>
      </c>
      <c r="P84" s="154" t="inlineStr"/>
      <c r="Q84" s="154" t="inlineStr"/>
    </row>
    <row r="85" ht="15" customHeight="1">
      <c r="A85" s="183" t="n">
        <v>31</v>
      </c>
      <c r="B85" s="183" t="inlineStr">
        <is>
          <t>Abattage / découpe de gros bovins</t>
        </is>
      </c>
      <c r="C85" s="183" t="inlineStr">
        <is>
          <t>Viande de gros bovins</t>
        </is>
      </c>
      <c r="D85" s="183" t="inlineStr">
        <is>
          <t>Viande bovine</t>
        </is>
      </c>
      <c r="E85" s="183" t="inlineStr">
        <is>
          <t>France</t>
        </is>
      </c>
      <c r="F85" s="183" t="inlineStr">
        <is>
          <t>2019</t>
        </is>
      </c>
      <c r="G85" s="183" t="inlineStr">
        <is>
          <t>kt</t>
        </is>
      </c>
      <c r="H85" s="183" t="inlineStr">
        <is>
          <t>Rendement en viande de l'abattage-découpe de gros bovins = 38,36 % (Blézat)</t>
        </is>
      </c>
      <c r="I85" s="183" t="inlineStr">
        <is>
          <t>Blézat</t>
        </is>
      </c>
      <c r="J85" s="183" t="inlineStr">
        <is>
          <t>0</t>
        </is>
      </c>
      <c r="K85" s="183" t="inlineStr">
        <is>
          <t>Rendement</t>
        </is>
      </c>
      <c r="L85" s="183" t="inlineStr">
        <is>
          <t>Rendement en viande de l'abattage-découpe de gros bovins</t>
        </is>
      </c>
      <c r="M85" s="183" t="inlineStr">
        <is>
          <t>Anatomie - Blézat</t>
        </is>
      </c>
      <c r="N85" s="183" t="inlineStr">
        <is>
          <t>0</t>
        </is>
      </c>
      <c r="O85" s="183" t="n">
        <v>0.1</v>
      </c>
      <c r="P85" s="183" t="inlineStr"/>
      <c r="Q85" s="183" t="inlineStr"/>
    </row>
    <row r="86" ht="15" customHeight="1">
      <c r="A86" s="183" t="n">
        <v>31</v>
      </c>
      <c r="B86" s="183" t="inlineStr">
        <is>
          <t>Import</t>
        </is>
      </c>
      <c r="C86" s="183" t="inlineStr">
        <is>
          <t>Viande de gros bovins</t>
        </is>
      </c>
      <c r="D86" s="183" t="inlineStr">
        <is>
          <t>Viande bovine</t>
        </is>
      </c>
      <c r="E86" s="183" t="inlineStr">
        <is>
          <t>France</t>
        </is>
      </c>
      <c r="F86" s="183" t="inlineStr">
        <is>
          <t>2019</t>
        </is>
      </c>
      <c r="G86" s="183" t="inlineStr">
        <is>
          <t>kt</t>
        </is>
      </c>
      <c r="H86" s="183" t="inlineStr">
        <is>
          <t>Part de viande de gros bovins importée = 23,89 % (Où va le bœuf ? - Idele)</t>
        </is>
      </c>
      <c r="I86" s="183" t="inlineStr">
        <is>
          <t>Où va le bœuf ? - Idele</t>
        </is>
      </c>
      <c r="J86" s="183" t="inlineStr">
        <is>
          <t>Utilisation de la répartition en tec</t>
        </is>
      </c>
      <c r="K86" s="183" t="inlineStr">
        <is>
          <t>Répartition</t>
        </is>
      </c>
      <c r="L86" s="183" t="inlineStr">
        <is>
          <t>Part de viande de gros bovins importée</t>
        </is>
      </c>
      <c r="M86" s="183" t="inlineStr">
        <is>
          <t>Consommation - IDELE</t>
        </is>
      </c>
      <c r="N86" s="183" t="inlineStr">
        <is>
          <t>0</t>
        </is>
      </c>
      <c r="O86" s="183" t="n">
        <v>0.1</v>
      </c>
      <c r="P86" s="183" t="inlineStr"/>
      <c r="Q86" s="183" t="inlineStr"/>
    </row>
    <row r="87" ht="15" customHeight="1">
      <c r="A87" s="154" t="n">
        <v>31</v>
      </c>
      <c r="B87" s="154" t="inlineStr">
        <is>
          <t>Viande de gros bovins</t>
        </is>
      </c>
      <c r="C87" s="154" t="inlineStr">
        <is>
          <t>Autres IAA</t>
        </is>
      </c>
      <c r="D87" s="154" t="inlineStr">
        <is>
          <t>Viande bovine</t>
        </is>
      </c>
      <c r="E87" s="154" t="inlineStr">
        <is>
          <t>France</t>
        </is>
      </c>
      <c r="F87" s="154" t="inlineStr">
        <is>
          <t>2019</t>
        </is>
      </c>
      <c r="G87" s="154" t="inlineStr">
        <is>
          <t>kt</t>
        </is>
      </c>
      <c r="H87" s="154" t="inlineStr">
        <is>
          <t>Part de viande de gros bovins pour la fabrication de plats préparés = 10 % (Où va le bœuf ? - Idele)</t>
        </is>
      </c>
      <c r="I87" s="154" t="inlineStr">
        <is>
          <t>Où va le bœuf ? - Idele</t>
        </is>
      </c>
      <c r="J87" s="154" t="inlineStr">
        <is>
          <t>Utilisation de la répartition en tec, ne comprenant pas la viande transformée</t>
        </is>
      </c>
      <c r="K87" s="154" t="inlineStr">
        <is>
          <t>Répartition</t>
        </is>
      </c>
      <c r="L87" s="154" t="inlineStr">
        <is>
          <t>Part de viande de gros bovins pour la fabrication de plats préparés</t>
        </is>
      </c>
      <c r="M87" s="154" t="inlineStr">
        <is>
          <t>Consommation - IDELE</t>
        </is>
      </c>
      <c r="N87" s="154" t="inlineStr">
        <is>
          <t>0</t>
        </is>
      </c>
      <c r="O87" s="154" t="n">
        <v>-1</v>
      </c>
      <c r="P87" s="154" t="inlineStr">
        <is>
          <t>Part de viande de gros bovins pour la fabrication de plats préparés</t>
        </is>
      </c>
      <c r="Q87" s="154" t="inlineStr">
        <is>
          <t>Où va le bœuf ? - Idele</t>
        </is>
      </c>
    </row>
    <row r="88" ht="15" customHeight="1">
      <c r="A88" s="183" t="n">
        <v>32</v>
      </c>
      <c r="B88" s="183" t="inlineStr">
        <is>
          <t>Viande de gros bovins</t>
        </is>
      </c>
      <c r="C88" s="183" t="inlineStr">
        <is>
          <t>Vente directe et autoconsommation</t>
        </is>
      </c>
      <c r="D88" s="183" t="inlineStr">
        <is>
          <t>Viande bovine</t>
        </is>
      </c>
      <c r="E88" s="183" t="inlineStr">
        <is>
          <t>France</t>
        </is>
      </c>
      <c r="F88" s="183" t="inlineStr">
        <is>
          <t>2019</t>
        </is>
      </c>
      <c r="G88" s="183" t="inlineStr">
        <is>
          <t>kt</t>
        </is>
      </c>
      <c r="H88" s="183" t="inlineStr">
        <is>
          <t>Part de viande de gros bovins vendue directement ou autoconsommée = 4 % (Où va le bœuf ? - Idele)</t>
        </is>
      </c>
      <c r="I88" s="183" t="inlineStr">
        <is>
          <t>Où va le bœuf ? - Idele</t>
        </is>
      </c>
      <c r="J88" s="183" t="inlineStr">
        <is>
          <t>Utilisation de la répartition en tec</t>
        </is>
      </c>
      <c r="K88" s="183" t="inlineStr">
        <is>
          <t>Répartition</t>
        </is>
      </c>
      <c r="L88" s="183" t="inlineStr">
        <is>
          <t>Part de viande de gros bovins vendue directement ou autoconsommée</t>
        </is>
      </c>
      <c r="M88" s="183" t="inlineStr">
        <is>
          <t>Consommation - IDELE</t>
        </is>
      </c>
      <c r="N88" s="183" t="inlineStr">
        <is>
          <t>0</t>
        </is>
      </c>
      <c r="O88" s="183" t="n">
        <v>-1</v>
      </c>
      <c r="P88" s="183" t="inlineStr">
        <is>
          <t>Part de viande de gros bovins vendue directement ou autoconsommée</t>
        </is>
      </c>
      <c r="Q88" s="183" t="inlineStr">
        <is>
          <t>Où va le bœuf ? - Idele</t>
        </is>
      </c>
    </row>
    <row r="89" ht="15" customHeight="1">
      <c r="A89" s="183" t="n">
        <v>32</v>
      </c>
      <c r="B89" s="183" t="inlineStr">
        <is>
          <t>Abattage / découpe de gros bovins</t>
        </is>
      </c>
      <c r="C89" s="183" t="inlineStr">
        <is>
          <t>Viande de gros bovins</t>
        </is>
      </c>
      <c r="D89" s="183" t="inlineStr">
        <is>
          <t>Viande bovine</t>
        </is>
      </c>
      <c r="E89" s="183" t="inlineStr">
        <is>
          <t>France</t>
        </is>
      </c>
      <c r="F89" s="183" t="inlineStr">
        <is>
          <t>2019</t>
        </is>
      </c>
      <c r="G89" s="183" t="inlineStr">
        <is>
          <t>kt</t>
        </is>
      </c>
      <c r="H89" s="183" t="inlineStr">
        <is>
          <t>Rendement en viande de l'abattage-découpe de gros bovins = 38,36 % (Blézat)</t>
        </is>
      </c>
      <c r="I89" s="183" t="inlineStr">
        <is>
          <t>Blézat</t>
        </is>
      </c>
      <c r="J89" s="183" t="inlineStr">
        <is>
          <t>0</t>
        </is>
      </c>
      <c r="K89" s="183" t="inlineStr">
        <is>
          <t>Rendement</t>
        </is>
      </c>
      <c r="L89" s="183" t="inlineStr">
        <is>
          <t>Rendement en viande de l'abattage-découpe de gros bovins</t>
        </is>
      </c>
      <c r="M89" s="183" t="inlineStr">
        <is>
          <t>Anatomie - Blézat</t>
        </is>
      </c>
      <c r="N89" s="183" t="inlineStr">
        <is>
          <t>0</t>
        </is>
      </c>
      <c r="O89" s="183" t="n">
        <v>0.04</v>
      </c>
      <c r="P89" s="183" t="inlineStr"/>
      <c r="Q89" s="183" t="inlineStr"/>
    </row>
    <row r="90" ht="15" customHeight="1">
      <c r="A90" s="154" t="n">
        <v>32</v>
      </c>
      <c r="B90" s="154" t="inlineStr">
        <is>
          <t>Import</t>
        </is>
      </c>
      <c r="C90" s="154" t="inlineStr">
        <is>
          <t>Viande de gros bovins</t>
        </is>
      </c>
      <c r="D90" s="154" t="inlineStr">
        <is>
          <t>Viande bovine</t>
        </is>
      </c>
      <c r="E90" s="154" t="inlineStr">
        <is>
          <t>France</t>
        </is>
      </c>
      <c r="F90" s="154" t="inlineStr">
        <is>
          <t>2019</t>
        </is>
      </c>
      <c r="G90" s="154" t="inlineStr">
        <is>
          <t>kt</t>
        </is>
      </c>
      <c r="H90" s="154" t="inlineStr">
        <is>
          <t>Part de viande de gros bovins importée = 23,89 % (Où va le bœuf ? - Idele)</t>
        </is>
      </c>
      <c r="I90" s="154" t="inlineStr">
        <is>
          <t>Où va le bœuf ? - Idele</t>
        </is>
      </c>
      <c r="J90" s="154" t="inlineStr">
        <is>
          <t>Utilisation de la répartition en tec</t>
        </is>
      </c>
      <c r="K90" s="154" t="inlineStr">
        <is>
          <t>Répartition</t>
        </is>
      </c>
      <c r="L90" s="154" t="inlineStr">
        <is>
          <t>Part de viande de gros bovins importée</t>
        </is>
      </c>
      <c r="M90" s="154" t="inlineStr">
        <is>
          <t>Consommation - IDELE</t>
        </is>
      </c>
      <c r="N90" s="154" t="inlineStr">
        <is>
          <t>0</t>
        </is>
      </c>
      <c r="O90" s="154" t="n">
        <v>0.04</v>
      </c>
      <c r="P90" s="154" t="inlineStr"/>
      <c r="Q90" s="154" t="inlineStr"/>
    </row>
    <row r="91" ht="15" customHeight="1">
      <c r="A91" s="183" t="n">
        <v>33</v>
      </c>
      <c r="B91" s="183" t="inlineStr">
        <is>
          <t>Import</t>
        </is>
      </c>
      <c r="C91" s="183" t="inlineStr">
        <is>
          <t>Viande de gros bovins</t>
        </is>
      </c>
      <c r="D91" s="183" t="inlineStr">
        <is>
          <t>Viande bovine</t>
        </is>
      </c>
      <c r="E91" s="183" t="inlineStr">
        <is>
          <t>France</t>
        </is>
      </c>
      <c r="F91" s="183" t="inlineStr">
        <is>
          <t>2019</t>
        </is>
      </c>
      <c r="G91" s="183" t="inlineStr">
        <is>
          <t>kt</t>
        </is>
      </c>
      <c r="H91" s="183" t="inlineStr">
        <is>
          <t>Part de viande de gros bovins importée = 23,89 % (Où va le bœuf ? - Idele)</t>
        </is>
      </c>
      <c r="I91" s="183" t="inlineStr">
        <is>
          <t>Où va le bœuf ? - Idele</t>
        </is>
      </c>
      <c r="J91" s="183" t="inlineStr">
        <is>
          <t>Utilisation de la répartition en tec</t>
        </is>
      </c>
      <c r="K91" s="183" t="inlineStr">
        <is>
          <t>Répartition</t>
        </is>
      </c>
      <c r="L91" s="183" t="inlineStr">
        <is>
          <t>Part de viande de gros bovins importée</t>
        </is>
      </c>
      <c r="M91" s="183" t="inlineStr">
        <is>
          <t>Consommation - IDELE</t>
        </is>
      </c>
      <c r="N91" s="183" t="inlineStr">
        <is>
          <t>0</t>
        </is>
      </c>
      <c r="O91" s="183" t="n">
        <v>-1</v>
      </c>
      <c r="P91" s="183" t="inlineStr">
        <is>
          <t>Part de viande de gros bovins importée</t>
        </is>
      </c>
      <c r="Q91" s="183" t="inlineStr">
        <is>
          <t>Où va le bœuf ? - Idele</t>
        </is>
      </c>
    </row>
    <row r="92" ht="15" customHeight="1">
      <c r="A92" s="154" t="n">
        <v>33</v>
      </c>
      <c r="B92" s="154" t="inlineStr">
        <is>
          <t>Abattage / découpe de gros bovins</t>
        </is>
      </c>
      <c r="C92" s="154" t="inlineStr">
        <is>
          <t>Viande de gros bovins</t>
        </is>
      </c>
      <c r="D92" s="154" t="inlineStr">
        <is>
          <t>Viande bovine</t>
        </is>
      </c>
      <c r="E92" s="154" t="inlineStr">
        <is>
          <t>France</t>
        </is>
      </c>
      <c r="F92" s="154" t="inlineStr">
        <is>
          <t>2019</t>
        </is>
      </c>
      <c r="G92" s="154" t="inlineStr">
        <is>
          <t>kt</t>
        </is>
      </c>
      <c r="H92" s="154" t="inlineStr">
        <is>
          <t>Rendement en viande de l'abattage-découpe de gros bovins = 38,36 % (Blézat)</t>
        </is>
      </c>
      <c r="I92" s="154" t="inlineStr">
        <is>
          <t>Blézat</t>
        </is>
      </c>
      <c r="J92" s="154" t="inlineStr">
        <is>
          <t>0</t>
        </is>
      </c>
      <c r="K92" s="154" t="inlineStr">
        <is>
          <t>Rendement</t>
        </is>
      </c>
      <c r="L92" s="154" t="inlineStr">
        <is>
          <t>Rendement en viande de l'abattage-découpe de gros bovins</t>
        </is>
      </c>
      <c r="M92" s="154" t="inlineStr">
        <is>
          <t>Anatomie - Blézat</t>
        </is>
      </c>
      <c r="N92" s="154" t="inlineStr">
        <is>
          <t>0</t>
        </is>
      </c>
      <c r="O92" s="154" t="n">
        <v>0.2389380530973451</v>
      </c>
      <c r="P92" s="154" t="inlineStr"/>
      <c r="Q92" s="154" t="inlineStr"/>
    </row>
    <row r="93" ht="15" customHeight="1">
      <c r="A93" s="183" t="n">
        <v>101</v>
      </c>
      <c r="B93" s="183" t="inlineStr">
        <is>
          <t>Abattage / découpe de veaux</t>
        </is>
      </c>
      <c r="C93" s="183" t="inlineStr">
        <is>
          <t>Viande de veaux</t>
        </is>
      </c>
      <c r="D93" s="183" t="inlineStr">
        <is>
          <t>Viande bovine</t>
        </is>
      </c>
      <c r="E93" s="183" t="inlineStr">
        <is>
          <t>France</t>
        </is>
      </c>
      <c r="F93" s="183" t="inlineStr">
        <is>
          <t>2019</t>
        </is>
      </c>
      <c r="G93" s="183" t="inlineStr">
        <is>
          <t>kt</t>
        </is>
      </c>
      <c r="H93" s="183" t="inlineStr">
        <is>
          <t>Rendement en viande de l'abattage-découpe de veaux = 40,61 % (Blézat)</t>
        </is>
      </c>
      <c r="I93" s="183" t="inlineStr">
        <is>
          <t>Blézat</t>
        </is>
      </c>
      <c r="J93" s="183" t="inlineStr">
        <is>
          <t>0</t>
        </is>
      </c>
      <c r="K93" s="183" t="inlineStr">
        <is>
          <t>Rendement</t>
        </is>
      </c>
      <c r="L93" s="183" t="inlineStr">
        <is>
          <t>Rendement en viande de l'abattage-découpe de veaux</t>
        </is>
      </c>
      <c r="M93" s="183" t="inlineStr">
        <is>
          <t>Anatomie - Blézat</t>
        </is>
      </c>
      <c r="N93" s="183" t="inlineStr">
        <is>
          <t>0</t>
        </is>
      </c>
      <c r="O93" s="183" t="n">
        <v>-1</v>
      </c>
      <c r="P93" s="183" t="inlineStr">
        <is>
          <t>Rendement en viande de l'abattage-découpe de veaux</t>
        </is>
      </c>
      <c r="Q93" s="183" t="inlineStr">
        <is>
          <t>Blézat</t>
        </is>
      </c>
    </row>
    <row r="94" ht="15" customHeight="1">
      <c r="A94" s="154" t="n">
        <v>101</v>
      </c>
      <c r="B94" s="154" t="inlineStr">
        <is>
          <t>Veaux</t>
        </is>
      </c>
      <c r="C94" s="154" t="inlineStr">
        <is>
          <t>Abattage / découpe de veaux</t>
        </is>
      </c>
      <c r="D94" s="154" t="inlineStr">
        <is>
          <t>Viande bovine</t>
        </is>
      </c>
      <c r="E94" s="154" t="inlineStr">
        <is>
          <t>France</t>
        </is>
      </c>
      <c r="F94" s="154" t="inlineStr">
        <is>
          <t>2019</t>
        </is>
      </c>
      <c r="G94" s="154" t="inlineStr">
        <is>
          <t>kt</t>
        </is>
      </c>
      <c r="H94" s="154" t="inlineStr">
        <is>
          <t>Abattages de veaux = 312  (Agreste - Statistique Agricole Annuelle - SSP)</t>
        </is>
      </c>
      <c r="I94" s="154" t="inlineStr">
        <is>
          <t>Agreste - Statistique Agricole Annuelle - SSP</t>
        </is>
      </c>
      <c r="J94" s="154" t="inlineStr"/>
      <c r="K94" s="154" t="inlineStr">
        <is>
          <t>Volume</t>
        </is>
      </c>
      <c r="L94" s="154" t="inlineStr">
        <is>
          <t>Abattages de veaux</t>
        </is>
      </c>
      <c r="M94" s="154" t="inlineStr">
        <is>
          <t>Abattages - AGRESTE</t>
        </is>
      </c>
      <c r="N94" s="154" t="inlineStr">
        <is>
          <t>Très élevée</t>
        </is>
      </c>
      <c r="O94" s="154" t="n">
        <v>0.4060606060606061</v>
      </c>
      <c r="P94" s="154" t="inlineStr"/>
      <c r="Q94" s="154" t="inlineStr"/>
    </row>
    <row r="95" ht="15" customHeight="1">
      <c r="A95" s="183" t="n">
        <v>201</v>
      </c>
      <c r="B95" s="183" t="inlineStr">
        <is>
          <t>Veaux</t>
        </is>
      </c>
      <c r="C95" s="183" t="inlineStr">
        <is>
          <t>Abattage / découpe de veaux</t>
        </is>
      </c>
      <c r="D95" s="183" t="inlineStr">
        <is>
          <t>Viande bovine</t>
        </is>
      </c>
      <c r="E95" s="183" t="inlineStr">
        <is>
          <t>France</t>
        </is>
      </c>
      <c r="F95" s="183" t="inlineStr">
        <is>
          <t>2019</t>
        </is>
      </c>
      <c r="G95" s="183" t="inlineStr">
        <is>
          <t>kt</t>
        </is>
      </c>
      <c r="H95" s="183" t="inlineStr">
        <is>
          <t>Abattages de veaux = 312  (Agreste - Statistique Agricole Annuelle - SSP)</t>
        </is>
      </c>
      <c r="I95" s="183" t="inlineStr">
        <is>
          <t>Agreste - Statistique Agricole Annuelle - SSP</t>
        </is>
      </c>
      <c r="J95" s="183" t="inlineStr"/>
      <c r="K95" s="183" t="inlineStr">
        <is>
          <t>Volume</t>
        </is>
      </c>
      <c r="L95" s="183" t="inlineStr">
        <is>
          <t>Abattages de veaux</t>
        </is>
      </c>
      <c r="M95" s="183" t="inlineStr">
        <is>
          <t>Abattages - AGRESTE</t>
        </is>
      </c>
      <c r="N95" s="183" t="inlineStr">
        <is>
          <t>Très élevée</t>
        </is>
      </c>
      <c r="O95" s="183" t="n">
        <v>0.09510822510822511</v>
      </c>
      <c r="P95" s="183" t="inlineStr"/>
      <c r="Q95" s="183" t="inlineStr"/>
    </row>
    <row r="96" ht="15" customHeight="1">
      <c r="A96" s="154" t="n">
        <v>201</v>
      </c>
      <c r="B96" s="154" t="inlineStr">
        <is>
          <t>Abattage / découpe de veaux</t>
        </is>
      </c>
      <c r="C96" s="154" t="inlineStr">
        <is>
          <t>Abats</t>
        </is>
      </c>
      <c r="D96" s="154" t="inlineStr">
        <is>
          <t>Viande bovine</t>
        </is>
      </c>
      <c r="E96" s="154" t="inlineStr">
        <is>
          <t>France</t>
        </is>
      </c>
      <c r="F96" s="154" t="inlineStr">
        <is>
          <t>2019</t>
        </is>
      </c>
      <c r="G96" s="154" t="inlineStr">
        <is>
          <t>kt</t>
        </is>
      </c>
      <c r="H96" s="154" t="inlineStr">
        <is>
          <t>Rendement en abats de l'abattage-découpe de veaux = 9,51 % (Blézat)</t>
        </is>
      </c>
      <c r="I96" s="154" t="inlineStr">
        <is>
          <t>Blézat</t>
        </is>
      </c>
      <c r="J96" s="154" t="inlineStr">
        <is>
          <t>0</t>
        </is>
      </c>
      <c r="K96" s="154" t="inlineStr">
        <is>
          <t>Rendement</t>
        </is>
      </c>
      <c r="L96" s="154" t="inlineStr">
        <is>
          <t>Rendement en abats de l'abattage-découpe de veaux</t>
        </is>
      </c>
      <c r="M96" s="154" t="inlineStr">
        <is>
          <t>Anatomie - Blézat</t>
        </is>
      </c>
      <c r="N96" s="154" t="inlineStr">
        <is>
          <t>0</t>
        </is>
      </c>
      <c r="O96" s="154" t="n">
        <v>-1</v>
      </c>
      <c r="P96" s="154" t="inlineStr">
        <is>
          <t>Rendement en abats de l'abattage-découpe de veaux</t>
        </is>
      </c>
      <c r="Q96" s="154" t="inlineStr">
        <is>
          <t>Blézat</t>
        </is>
      </c>
    </row>
    <row r="97" ht="15" customHeight="1">
      <c r="A97" s="183" t="n">
        <v>301</v>
      </c>
      <c r="B97" s="183" t="inlineStr">
        <is>
          <t>Abattage / découpe de veaux</t>
        </is>
      </c>
      <c r="C97" s="183" t="inlineStr">
        <is>
          <t>C1</t>
        </is>
      </c>
      <c r="D97" s="183" t="inlineStr">
        <is>
          <t>Viande bovine</t>
        </is>
      </c>
      <c r="E97" s="183" t="inlineStr">
        <is>
          <t>France</t>
        </is>
      </c>
      <c r="F97" s="183" t="inlineStr">
        <is>
          <t>2019</t>
        </is>
      </c>
      <c r="G97" s="183" t="inlineStr">
        <is>
          <t>kt</t>
        </is>
      </c>
      <c r="H97" s="183" t="inlineStr">
        <is>
          <t>Rendement en coproduits C1 de l'abattage-découpe de veaux = 5,63 % (Blézat)</t>
        </is>
      </c>
      <c r="I97" s="183" t="inlineStr">
        <is>
          <t>Blézat</t>
        </is>
      </c>
      <c r="J97" s="183" t="inlineStr">
        <is>
          <t>0</t>
        </is>
      </c>
      <c r="K97" s="183" t="inlineStr">
        <is>
          <t>Rendement</t>
        </is>
      </c>
      <c r="L97" s="183" t="inlineStr">
        <is>
          <t>Rendement en coproduits C1 de l'abattage-découpe de veaux</t>
        </is>
      </c>
      <c r="M97" s="183" t="inlineStr">
        <is>
          <t>Anatomie - Blézat</t>
        </is>
      </c>
      <c r="N97" s="183" t="inlineStr">
        <is>
          <t>0</t>
        </is>
      </c>
      <c r="O97" s="183" t="n">
        <v>-1</v>
      </c>
      <c r="P97" s="183" t="inlineStr">
        <is>
          <t>Rendement en coproduits C1 de l'abattage-découpe de veaux</t>
        </is>
      </c>
      <c r="Q97" s="183" t="inlineStr">
        <is>
          <t>Blézat</t>
        </is>
      </c>
    </row>
    <row r="98" ht="15" customHeight="1">
      <c r="A98" s="154" t="n">
        <v>301</v>
      </c>
      <c r="B98" s="154" t="inlineStr">
        <is>
          <t>Veaux</t>
        </is>
      </c>
      <c r="C98" s="154" t="inlineStr">
        <is>
          <t>Abattage / découpe de veaux</t>
        </is>
      </c>
      <c r="D98" s="154" t="inlineStr">
        <is>
          <t>Viande bovine</t>
        </is>
      </c>
      <c r="E98" s="154" t="inlineStr">
        <is>
          <t>France</t>
        </is>
      </c>
      <c r="F98" s="154" t="inlineStr">
        <is>
          <t>2019</t>
        </is>
      </c>
      <c r="G98" s="154" t="inlineStr">
        <is>
          <t>kt</t>
        </is>
      </c>
      <c r="H98" s="154" t="inlineStr">
        <is>
          <t>Abattages de veaux = 312  (Agreste - Statistique Agricole Annuelle - SSP)</t>
        </is>
      </c>
      <c r="I98" s="154" t="inlineStr">
        <is>
          <t>Agreste - Statistique Agricole Annuelle - SSP</t>
        </is>
      </c>
      <c r="J98" s="154" t="inlineStr"/>
      <c r="K98" s="154" t="inlineStr">
        <is>
          <t>Volume</t>
        </is>
      </c>
      <c r="L98" s="154" t="inlineStr">
        <is>
          <t>Abattages de veaux</t>
        </is>
      </c>
      <c r="M98" s="154" t="inlineStr">
        <is>
          <t>Abattages - AGRESTE</t>
        </is>
      </c>
      <c r="N98" s="154" t="inlineStr">
        <is>
          <t>Très élevée</t>
        </is>
      </c>
      <c r="O98" s="154" t="n">
        <v>0.05627705627705628</v>
      </c>
      <c r="P98" s="154" t="inlineStr"/>
      <c r="Q98" s="154" t="inlineStr"/>
    </row>
    <row r="99" ht="15" customHeight="1">
      <c r="A99" s="183" t="n">
        <v>401</v>
      </c>
      <c r="B99" s="183" t="inlineStr">
        <is>
          <t>Veaux</t>
        </is>
      </c>
      <c r="C99" s="183" t="inlineStr">
        <is>
          <t>Abattage / découpe de veaux</t>
        </is>
      </c>
      <c r="D99" s="183" t="inlineStr">
        <is>
          <t>Viande bovine</t>
        </is>
      </c>
      <c r="E99" s="183" t="inlineStr">
        <is>
          <t>France</t>
        </is>
      </c>
      <c r="F99" s="183" t="inlineStr">
        <is>
          <t>2019</t>
        </is>
      </c>
      <c r="G99" s="183" t="inlineStr">
        <is>
          <t>kt</t>
        </is>
      </c>
      <c r="H99" s="183" t="inlineStr">
        <is>
          <t>Abattages de veaux = 312  (Agreste - Statistique Agricole Annuelle - SSP)</t>
        </is>
      </c>
      <c r="I99" s="183" t="inlineStr">
        <is>
          <t>Agreste - Statistique Agricole Annuelle - SSP</t>
        </is>
      </c>
      <c r="J99" s="183" t="inlineStr"/>
      <c r="K99" s="183" t="inlineStr">
        <is>
          <t>Volume</t>
        </is>
      </c>
      <c r="L99" s="183" t="inlineStr">
        <is>
          <t>Abattages de veaux</t>
        </is>
      </c>
      <c r="M99" s="183" t="inlineStr">
        <is>
          <t>Abattages - AGRESTE</t>
        </is>
      </c>
      <c r="N99" s="183" t="inlineStr">
        <is>
          <t>Très élevée</t>
        </is>
      </c>
      <c r="O99" s="183" t="n">
        <v>0</v>
      </c>
      <c r="P99" s="183" t="inlineStr"/>
      <c r="Q99" s="183" t="inlineStr"/>
    </row>
    <row r="100" ht="15" customHeight="1">
      <c r="A100" s="154" t="n">
        <v>401</v>
      </c>
      <c r="B100" s="154" t="inlineStr">
        <is>
          <t>Abattage / découpe de veaux</t>
        </is>
      </c>
      <c r="C100" s="154" t="inlineStr">
        <is>
          <t>C2</t>
        </is>
      </c>
      <c r="D100" s="154" t="inlineStr">
        <is>
          <t>Viande bovine</t>
        </is>
      </c>
      <c r="E100" s="154" t="inlineStr">
        <is>
          <t>France</t>
        </is>
      </c>
      <c r="F100" s="154" t="inlineStr">
        <is>
          <t>2019</t>
        </is>
      </c>
      <c r="G100" s="154" t="inlineStr">
        <is>
          <t>kt</t>
        </is>
      </c>
      <c r="H100" s="154" t="inlineStr">
        <is>
          <t>Rendement en coproduits C2 de l'abattage-découpe de veaux = 0 % (Blézat)</t>
        </is>
      </c>
      <c r="I100" s="154" t="inlineStr">
        <is>
          <t>Blézat</t>
        </is>
      </c>
      <c r="J100" s="154" t="inlineStr">
        <is>
          <t>0</t>
        </is>
      </c>
      <c r="K100" s="154" t="inlineStr">
        <is>
          <t>Rendement</t>
        </is>
      </c>
      <c r="L100" s="154" t="inlineStr">
        <is>
          <t>Rendement en coproduits C2 de l'abattage-découpe de veaux</t>
        </is>
      </c>
      <c r="M100" s="154" t="inlineStr">
        <is>
          <t>Anatomie - Blézat</t>
        </is>
      </c>
      <c r="N100" s="154" t="inlineStr">
        <is>
          <t>0</t>
        </is>
      </c>
      <c r="O100" s="154" t="n">
        <v>-1</v>
      </c>
      <c r="P100" s="154" t="inlineStr">
        <is>
          <t>Rendement en coproduits C2 de l'abattage-découpe de veaux</t>
        </is>
      </c>
      <c r="Q100" s="154" t="inlineStr">
        <is>
          <t>Blézat</t>
        </is>
      </c>
    </row>
    <row r="101" ht="15" customHeight="1">
      <c r="A101" s="183" t="n">
        <v>501</v>
      </c>
      <c r="B101" s="183" t="inlineStr">
        <is>
          <t>Veaux</t>
        </is>
      </c>
      <c r="C101" s="183" t="inlineStr">
        <is>
          <t>Abattage / découpe de veaux</t>
        </is>
      </c>
      <c r="D101" s="183" t="inlineStr">
        <is>
          <t>Viande bovine</t>
        </is>
      </c>
      <c r="E101" s="183" t="inlineStr">
        <is>
          <t>France</t>
        </is>
      </c>
      <c r="F101" s="183" t="inlineStr">
        <is>
          <t>2019</t>
        </is>
      </c>
      <c r="G101" s="183" t="inlineStr">
        <is>
          <t>kt</t>
        </is>
      </c>
      <c r="H101" s="183" t="inlineStr">
        <is>
          <t>Abattages de veaux = 312  (Agreste - Statistique Agricole Annuelle - SSP)</t>
        </is>
      </c>
      <c r="I101" s="183" t="inlineStr">
        <is>
          <t>Agreste - Statistique Agricole Annuelle - SSP</t>
        </is>
      </c>
      <c r="J101" s="183" t="inlineStr"/>
      <c r="K101" s="183" t="inlineStr">
        <is>
          <t>Volume</t>
        </is>
      </c>
      <c r="L101" s="183" t="inlineStr">
        <is>
          <t>Abattages de veaux</t>
        </is>
      </c>
      <c r="M101" s="183" t="inlineStr">
        <is>
          <t>Abattages - AGRESTE</t>
        </is>
      </c>
      <c r="N101" s="183" t="inlineStr">
        <is>
          <t>Très élevée</t>
        </is>
      </c>
      <c r="O101" s="183" t="n">
        <v>0.3659307359307359</v>
      </c>
      <c r="P101" s="183" t="inlineStr"/>
      <c r="Q101" s="183" t="inlineStr"/>
    </row>
    <row r="102" ht="15" customHeight="1">
      <c r="A102" s="154" t="n">
        <v>501</v>
      </c>
      <c r="B102" s="154" t="inlineStr">
        <is>
          <t>Abattage / découpe de veaux</t>
        </is>
      </c>
      <c r="C102" s="154" t="inlineStr">
        <is>
          <t>C3 et alimentaire</t>
        </is>
      </c>
      <c r="D102" s="154" t="inlineStr">
        <is>
          <t>Viande bovine</t>
        </is>
      </c>
      <c r="E102" s="154" t="inlineStr">
        <is>
          <t>France</t>
        </is>
      </c>
      <c r="F102" s="154" t="inlineStr">
        <is>
          <t>2019</t>
        </is>
      </c>
      <c r="G102" s="154" t="inlineStr">
        <is>
          <t>kt</t>
        </is>
      </c>
      <c r="H102" s="154" t="inlineStr">
        <is>
          <t>Rendement en coproduits C3 et alimentaire de l'abattage-découpe de veaux = 36,59 % (Blézat)</t>
        </is>
      </c>
      <c r="I102" s="154" t="inlineStr">
        <is>
          <t>Blézat</t>
        </is>
      </c>
      <c r="J102" s="154" t="inlineStr">
        <is>
          <t>0</t>
        </is>
      </c>
      <c r="K102" s="154" t="inlineStr">
        <is>
          <t>Rendement</t>
        </is>
      </c>
      <c r="L102" s="154" t="inlineStr">
        <is>
          <t>Rendement en coproduits C3 et alimentaire de l'abattage-découpe de veaux</t>
        </is>
      </c>
      <c r="M102" s="154" t="inlineStr">
        <is>
          <t>Anatomie - Blézat</t>
        </is>
      </c>
      <c r="N102" s="154" t="inlineStr">
        <is>
          <t>0</t>
        </is>
      </c>
      <c r="O102" s="154" t="n">
        <v>-1</v>
      </c>
      <c r="P102" s="154" t="inlineStr">
        <is>
          <t>Rendement en coproduits C3 et alimentaire de l'abattage-découpe de veaux</t>
        </is>
      </c>
      <c r="Q102" s="154" t="inlineStr">
        <is>
          <t>Blézat</t>
        </is>
      </c>
    </row>
    <row r="103" ht="15" customHeight="1">
      <c r="A103" s="183" t="n">
        <v>601</v>
      </c>
      <c r="B103" s="183" t="inlineStr">
        <is>
          <t>Veaux</t>
        </is>
      </c>
      <c r="C103" s="183" t="inlineStr">
        <is>
          <t>Abattage / découpe de veaux</t>
        </is>
      </c>
      <c r="D103" s="183" t="inlineStr">
        <is>
          <t>Viande bovine</t>
        </is>
      </c>
      <c r="E103" s="183" t="inlineStr">
        <is>
          <t>France</t>
        </is>
      </c>
      <c r="F103" s="183" t="inlineStr">
        <is>
          <t>2019</t>
        </is>
      </c>
      <c r="G103" s="183" t="inlineStr">
        <is>
          <t>kt</t>
        </is>
      </c>
      <c r="H103" s="183" t="inlineStr">
        <is>
          <t>Abattages de veaux = 312  (Agreste - Statistique Agricole Annuelle - SSP)</t>
        </is>
      </c>
      <c r="I103" s="183" t="inlineStr">
        <is>
          <t>Agreste - Statistique Agricole Annuelle - SSP</t>
        </is>
      </c>
      <c r="J103" s="183" t="inlineStr"/>
      <c r="K103" s="183" t="inlineStr">
        <is>
          <t>Volume</t>
        </is>
      </c>
      <c r="L103" s="183" t="inlineStr">
        <is>
          <t>Abattages de veaux</t>
        </is>
      </c>
      <c r="M103" s="183" t="inlineStr">
        <is>
          <t>Abattages - AGRESTE</t>
        </is>
      </c>
      <c r="N103" s="183" t="inlineStr">
        <is>
          <t>Très élevée</t>
        </is>
      </c>
      <c r="O103" s="183" t="n">
        <v>0.06493506493506493</v>
      </c>
      <c r="P103" s="183" t="inlineStr"/>
      <c r="Q103" s="183" t="inlineStr"/>
    </row>
    <row r="104" ht="15" customHeight="1">
      <c r="A104" s="154" t="n">
        <v>601</v>
      </c>
      <c r="B104" s="154" t="inlineStr">
        <is>
          <t>Abattage / découpe de veaux</t>
        </is>
      </c>
      <c r="C104" s="154" t="inlineStr">
        <is>
          <t>Cuirs</t>
        </is>
      </c>
      <c r="D104" s="154" t="inlineStr">
        <is>
          <t>Viande bovine</t>
        </is>
      </c>
      <c r="E104" s="154" t="inlineStr">
        <is>
          <t>France</t>
        </is>
      </c>
      <c r="F104" s="154" t="inlineStr">
        <is>
          <t>2019</t>
        </is>
      </c>
      <c r="G104" s="154" t="inlineStr">
        <is>
          <t>kt</t>
        </is>
      </c>
      <c r="H104" s="154" t="inlineStr">
        <is>
          <t>Rendement en cuirs de l'abattage-découpe de veaux = 6,49 % (Blézat)</t>
        </is>
      </c>
      <c r="I104" s="154" t="inlineStr">
        <is>
          <t>Blézat</t>
        </is>
      </c>
      <c r="J104" s="154" t="inlineStr">
        <is>
          <t>0</t>
        </is>
      </c>
      <c r="K104" s="154" t="inlineStr">
        <is>
          <t>Rendement</t>
        </is>
      </c>
      <c r="L104" s="154" t="inlineStr">
        <is>
          <t>Rendement en cuirs de l'abattage-découpe de veaux</t>
        </is>
      </c>
      <c r="M104" s="154" t="inlineStr">
        <is>
          <t>Anatomie - Blézat</t>
        </is>
      </c>
      <c r="N104" s="154" t="inlineStr">
        <is>
          <t>0</t>
        </is>
      </c>
      <c r="O104" s="154" t="n">
        <v>-1</v>
      </c>
      <c r="P104" s="154" t="inlineStr">
        <is>
          <t>Rendement en cuirs de l'abattage-découpe de veaux</t>
        </is>
      </c>
      <c r="Q104" s="154" t="inlineStr">
        <is>
          <t>Blézat</t>
        </is>
      </c>
    </row>
    <row r="105" ht="15" customHeight="1">
      <c r="A105" s="183" t="n">
        <v>701</v>
      </c>
      <c r="B105" s="183" t="inlineStr">
        <is>
          <t>Veaux</t>
        </is>
      </c>
      <c r="C105" s="183" t="inlineStr">
        <is>
          <t>Abattage / découpe de veaux</t>
        </is>
      </c>
      <c r="D105" s="183" t="inlineStr">
        <is>
          <t>Viande bovine</t>
        </is>
      </c>
      <c r="E105" s="183" t="inlineStr">
        <is>
          <t>France</t>
        </is>
      </c>
      <c r="F105" s="183" t="inlineStr">
        <is>
          <t>2019</t>
        </is>
      </c>
      <c r="G105" s="183" t="inlineStr">
        <is>
          <t>kt</t>
        </is>
      </c>
      <c r="H105" s="183" t="inlineStr">
        <is>
          <t>Abattages de veaux = 312  (Agreste - Statistique Agricole Annuelle - SSP)</t>
        </is>
      </c>
      <c r="I105" s="183" t="inlineStr">
        <is>
          <t>Agreste - Statistique Agricole Annuelle - SSP</t>
        </is>
      </c>
      <c r="J105" s="183" t="inlineStr"/>
      <c r="K105" s="183" t="inlineStr">
        <is>
          <t>Volume</t>
        </is>
      </c>
      <c r="L105" s="183" t="inlineStr">
        <is>
          <t>Abattages de veaux</t>
        </is>
      </c>
      <c r="M105" s="183" t="inlineStr">
        <is>
          <t>Abattages - AGRESTE</t>
        </is>
      </c>
      <c r="N105" s="183" t="inlineStr">
        <is>
          <t>Très élevée</t>
        </is>
      </c>
      <c r="O105" s="183" t="n">
        <v>0.01168831168831169</v>
      </c>
      <c r="P105" s="183" t="inlineStr"/>
      <c r="Q105" s="183" t="inlineStr"/>
    </row>
    <row r="106" ht="15" customHeight="1">
      <c r="A106" s="154" t="n">
        <v>701</v>
      </c>
      <c r="B106" s="154" t="inlineStr">
        <is>
          <t>Abattage / découpe de veaux</t>
        </is>
      </c>
      <c r="C106" s="154" t="inlineStr">
        <is>
          <t>Eau - ressuage</t>
        </is>
      </c>
      <c r="D106" s="154" t="inlineStr">
        <is>
          <t>Viande bovine</t>
        </is>
      </c>
      <c r="E106" s="154" t="inlineStr">
        <is>
          <t>France</t>
        </is>
      </c>
      <c r="F106" s="154" t="inlineStr">
        <is>
          <t>2019</t>
        </is>
      </c>
      <c r="G106" s="154" t="inlineStr">
        <is>
          <t>kt</t>
        </is>
      </c>
      <c r="H106" s="154" t="inlineStr">
        <is>
          <t>Pertes en eau de l'abattage-découpe de veaux = 1,17 % (Blézat)</t>
        </is>
      </c>
      <c r="I106" s="154" t="inlineStr">
        <is>
          <t>Blézat</t>
        </is>
      </c>
      <c r="J106" s="154" t="inlineStr">
        <is>
          <t>0</t>
        </is>
      </c>
      <c r="K106" s="154" t="inlineStr">
        <is>
          <t>Rendement</t>
        </is>
      </c>
      <c r="L106" s="154" t="inlineStr">
        <is>
          <t>Pertes en eau de l'abattage-découpe de veaux</t>
        </is>
      </c>
      <c r="M106" s="154" t="inlineStr">
        <is>
          <t>Anatomie - Blézat</t>
        </is>
      </c>
      <c r="N106" s="154" t="inlineStr">
        <is>
          <t>0</t>
        </is>
      </c>
      <c r="O106" s="154" t="n">
        <v>-1</v>
      </c>
      <c r="P106" s="154" t="inlineStr">
        <is>
          <t>Pertes en eau de l'abattage-découpe de veaux</t>
        </is>
      </c>
      <c r="Q106" s="154" t="inlineStr">
        <is>
          <t>Blézat</t>
        </is>
      </c>
    </row>
    <row r="107" ht="15" customHeight="1">
      <c r="A107" s="183" t="n">
        <v>801</v>
      </c>
      <c r="B107" s="183" t="inlineStr">
        <is>
          <t>Gros bovins</t>
        </is>
      </c>
      <c r="C107" s="183" t="inlineStr">
        <is>
          <t>Abattage / découpe de gros bovins</t>
        </is>
      </c>
      <c r="D107" s="183" t="inlineStr">
        <is>
          <t>Viande bovine</t>
        </is>
      </c>
      <c r="E107" s="183" t="inlineStr">
        <is>
          <t>France</t>
        </is>
      </c>
      <c r="F107" s="183" t="inlineStr">
        <is>
          <t>2019</t>
        </is>
      </c>
      <c r="G107" s="183" t="inlineStr">
        <is>
          <t>kt</t>
        </is>
      </c>
      <c r="H107" s="183" t="inlineStr">
        <is>
          <t>Abattages de gros bovins = 2260  (Agreste - Statistique Agricole Annuelle - SSP)</t>
        </is>
      </c>
      <c r="I107" s="183" t="inlineStr">
        <is>
          <t>Agreste - Statistique Agricole Annuelle - SSP</t>
        </is>
      </c>
      <c r="J107" s="183" t="inlineStr"/>
      <c r="K107" s="183" t="inlineStr">
        <is>
          <t>Volume</t>
        </is>
      </c>
      <c r="L107" s="183" t="inlineStr">
        <is>
          <t>Abattages de gros bovins</t>
        </is>
      </c>
      <c r="M107" s="183" t="inlineStr">
        <is>
          <t>Abattages - AGRESTE</t>
        </is>
      </c>
      <c r="N107" s="183" t="inlineStr">
        <is>
          <t>Très élevée</t>
        </is>
      </c>
      <c r="O107" s="183" t="n">
        <v>0.3835820895522388</v>
      </c>
      <c r="P107" s="183" t="inlineStr"/>
      <c r="Q107" s="183" t="inlineStr"/>
    </row>
    <row r="108" ht="15" customHeight="1">
      <c r="A108" s="154" t="n">
        <v>801</v>
      </c>
      <c r="B108" s="154" t="inlineStr">
        <is>
          <t>Abattage / découpe de gros bovins</t>
        </is>
      </c>
      <c r="C108" s="154" t="inlineStr">
        <is>
          <t>Viande de gros bovins</t>
        </is>
      </c>
      <c r="D108" s="154" t="inlineStr">
        <is>
          <t>Viande bovine</t>
        </is>
      </c>
      <c r="E108" s="154" t="inlineStr">
        <is>
          <t>France</t>
        </is>
      </c>
      <c r="F108" s="154" t="inlineStr">
        <is>
          <t>2019</t>
        </is>
      </c>
      <c r="G108" s="154" t="inlineStr">
        <is>
          <t>kt</t>
        </is>
      </c>
      <c r="H108" s="154" t="inlineStr">
        <is>
          <t>Rendement en viande de l'abattage-découpe de gros bovins = 38,36 % (Blézat)</t>
        </is>
      </c>
      <c r="I108" s="154" t="inlineStr">
        <is>
          <t>Blézat</t>
        </is>
      </c>
      <c r="J108" s="154" t="inlineStr">
        <is>
          <t>0</t>
        </is>
      </c>
      <c r="K108" s="154" t="inlineStr">
        <is>
          <t>Rendement</t>
        </is>
      </c>
      <c r="L108" s="154" t="inlineStr">
        <is>
          <t>Rendement en viande de l'abattage-découpe de gros bovins</t>
        </is>
      </c>
      <c r="M108" s="154" t="inlineStr">
        <is>
          <t>Anatomie - Blézat</t>
        </is>
      </c>
      <c r="N108" s="154" t="inlineStr">
        <is>
          <t>0</t>
        </is>
      </c>
      <c r="O108" s="154" t="n">
        <v>-1</v>
      </c>
      <c r="P108" s="154" t="inlineStr">
        <is>
          <t>Rendement en viande de l'abattage-découpe de gros bovins</t>
        </is>
      </c>
      <c r="Q108" s="154" t="inlineStr">
        <is>
          <t>Blézat</t>
        </is>
      </c>
    </row>
    <row r="109" ht="15" customHeight="1">
      <c r="A109" s="183" t="n">
        <v>901</v>
      </c>
      <c r="B109" s="183" t="inlineStr">
        <is>
          <t>Abattage / découpe de gros bovins</t>
        </is>
      </c>
      <c r="C109" s="183" t="inlineStr">
        <is>
          <t>Abats</t>
        </is>
      </c>
      <c r="D109" s="183" t="inlineStr">
        <is>
          <t>Viande bovine</t>
        </is>
      </c>
      <c r="E109" s="183" t="inlineStr">
        <is>
          <t>France</t>
        </is>
      </c>
      <c r="F109" s="183" t="inlineStr">
        <is>
          <t>2019</t>
        </is>
      </c>
      <c r="G109" s="183" t="inlineStr">
        <is>
          <t>kt</t>
        </is>
      </c>
      <c r="H109" s="183" t="inlineStr">
        <is>
          <t>Rendement en abats de l'abattage-découpe de gros bovins = 7,18 % (Blézat)</t>
        </is>
      </c>
      <c r="I109" s="183" t="inlineStr">
        <is>
          <t>Blézat</t>
        </is>
      </c>
      <c r="J109" s="183" t="inlineStr">
        <is>
          <t>0</t>
        </is>
      </c>
      <c r="K109" s="183" t="inlineStr">
        <is>
          <t>Rendement</t>
        </is>
      </c>
      <c r="L109" s="183" t="inlineStr">
        <is>
          <t>Rendement en abats de l'abattage-découpe de gros bovins</t>
        </is>
      </c>
      <c r="M109" s="183" t="inlineStr">
        <is>
          <t>Anatomie - Blézat</t>
        </is>
      </c>
      <c r="N109" s="183" t="inlineStr">
        <is>
          <t>0</t>
        </is>
      </c>
      <c r="O109" s="183" t="n">
        <v>-1</v>
      </c>
      <c r="P109" s="183" t="inlineStr">
        <is>
          <t>Rendement en abats de l'abattage-découpe de gros bovins</t>
        </is>
      </c>
      <c r="Q109" s="183" t="inlineStr">
        <is>
          <t>Blézat</t>
        </is>
      </c>
    </row>
    <row r="110" ht="15" customHeight="1">
      <c r="A110" s="154" t="n">
        <v>901</v>
      </c>
      <c r="B110" s="154" t="inlineStr">
        <is>
          <t>Gros bovins</t>
        </is>
      </c>
      <c r="C110" s="154" t="inlineStr">
        <is>
          <t>Abattage / découpe de gros bovins</t>
        </is>
      </c>
      <c r="D110" s="154" t="inlineStr">
        <is>
          <t>Viande bovine</t>
        </is>
      </c>
      <c r="E110" s="154" t="inlineStr">
        <is>
          <t>France</t>
        </is>
      </c>
      <c r="F110" s="154" t="inlineStr">
        <is>
          <t>2019</t>
        </is>
      </c>
      <c r="G110" s="154" t="inlineStr">
        <is>
          <t>kt</t>
        </is>
      </c>
      <c r="H110" s="154" t="inlineStr">
        <is>
          <t>Abattages de gros bovins = 2260  (Agreste - Statistique Agricole Annuelle - SSP)</t>
        </is>
      </c>
      <c r="I110" s="154" t="inlineStr">
        <is>
          <t>Agreste - Statistique Agricole Annuelle - SSP</t>
        </is>
      </c>
      <c r="J110" s="154" t="inlineStr"/>
      <c r="K110" s="154" t="inlineStr">
        <is>
          <t>Volume</t>
        </is>
      </c>
      <c r="L110" s="154" t="inlineStr">
        <is>
          <t>Abattages de gros bovins</t>
        </is>
      </c>
      <c r="M110" s="154" t="inlineStr">
        <is>
          <t>Abattages - AGRESTE</t>
        </is>
      </c>
      <c r="N110" s="154" t="inlineStr">
        <is>
          <t>Très élevée</t>
        </is>
      </c>
      <c r="O110" s="154" t="n">
        <v>0.07179104477611939</v>
      </c>
      <c r="P110" s="154" t="inlineStr"/>
      <c r="Q110" s="154" t="inlineStr"/>
    </row>
    <row r="111" ht="15" customHeight="1">
      <c r="A111" s="183" t="n">
        <v>1001</v>
      </c>
      <c r="B111" s="183" t="inlineStr">
        <is>
          <t>Abattage / découpe de gros bovins</t>
        </is>
      </c>
      <c r="C111" s="183" t="inlineStr">
        <is>
          <t>C1</t>
        </is>
      </c>
      <c r="D111" s="183" t="inlineStr">
        <is>
          <t>Viande bovine</t>
        </is>
      </c>
      <c r="E111" s="183" t="inlineStr">
        <is>
          <t>France</t>
        </is>
      </c>
      <c r="F111" s="183" t="inlineStr">
        <is>
          <t>2019</t>
        </is>
      </c>
      <c r="G111" s="183" t="inlineStr">
        <is>
          <t>kt</t>
        </is>
      </c>
      <c r="H111" s="183" t="inlineStr">
        <is>
          <t>Rendement en coproduits C1 de l'abattage-découpe de gros bovins = 5,1 % (Blézat)</t>
        </is>
      </c>
      <c r="I111" s="183" t="inlineStr">
        <is>
          <t>Blézat</t>
        </is>
      </c>
      <c r="J111" s="183" t="inlineStr">
        <is>
          <t>0</t>
        </is>
      </c>
      <c r="K111" s="183" t="inlineStr">
        <is>
          <t>Rendement</t>
        </is>
      </c>
      <c r="L111" s="183" t="inlineStr">
        <is>
          <t>Rendement en coproduits C1 de l'abattage-découpe de gros bovins</t>
        </is>
      </c>
      <c r="M111" s="183" t="inlineStr">
        <is>
          <t>Anatomie - Blézat</t>
        </is>
      </c>
      <c r="N111" s="183" t="inlineStr">
        <is>
          <t>0</t>
        </is>
      </c>
      <c r="O111" s="183" t="n">
        <v>-1</v>
      </c>
      <c r="P111" s="183" t="inlineStr">
        <is>
          <t>Rendement en coproduits C1 de l'abattage-découpe de gros bovins</t>
        </is>
      </c>
      <c r="Q111" s="183" t="inlineStr">
        <is>
          <t>Blézat</t>
        </is>
      </c>
    </row>
    <row r="112" ht="15" customHeight="1">
      <c r="A112" s="154" t="n">
        <v>1001</v>
      </c>
      <c r="B112" s="154" t="inlineStr">
        <is>
          <t>Gros bovins</t>
        </is>
      </c>
      <c r="C112" s="154" t="inlineStr">
        <is>
          <t>Abattage / découpe de gros bovins</t>
        </is>
      </c>
      <c r="D112" s="154" t="inlineStr">
        <is>
          <t>Viande bovine</t>
        </is>
      </c>
      <c r="E112" s="154" t="inlineStr">
        <is>
          <t>France</t>
        </is>
      </c>
      <c r="F112" s="154" t="inlineStr">
        <is>
          <t>2019</t>
        </is>
      </c>
      <c r="G112" s="154" t="inlineStr">
        <is>
          <t>kt</t>
        </is>
      </c>
      <c r="H112" s="154" t="inlineStr">
        <is>
          <t>Abattages de gros bovins = 2260  (Agreste - Statistique Agricole Annuelle - SSP)</t>
        </is>
      </c>
      <c r="I112" s="154" t="inlineStr">
        <is>
          <t>Agreste - Statistique Agricole Annuelle - SSP</t>
        </is>
      </c>
      <c r="J112" s="154" t="inlineStr"/>
      <c r="K112" s="154" t="inlineStr">
        <is>
          <t>Volume</t>
        </is>
      </c>
      <c r="L112" s="154" t="inlineStr">
        <is>
          <t>Abattages de gros bovins</t>
        </is>
      </c>
      <c r="M112" s="154" t="inlineStr">
        <is>
          <t>Abattages - AGRESTE</t>
        </is>
      </c>
      <c r="N112" s="154" t="inlineStr">
        <is>
          <t>Très élevée</t>
        </is>
      </c>
      <c r="O112" s="154" t="n">
        <v>0.05104477611940299</v>
      </c>
      <c r="P112" s="154" t="inlineStr"/>
      <c r="Q112" s="154" t="inlineStr"/>
    </row>
    <row r="113" ht="15" customHeight="1">
      <c r="A113" s="183" t="n">
        <v>1101</v>
      </c>
      <c r="B113" s="183" t="inlineStr">
        <is>
          <t>Abattage / découpe de gros bovins</t>
        </is>
      </c>
      <c r="C113" s="183" t="inlineStr">
        <is>
          <t>C2</t>
        </is>
      </c>
      <c r="D113" s="183" t="inlineStr">
        <is>
          <t>Viande bovine</t>
        </is>
      </c>
      <c r="E113" s="183" t="inlineStr">
        <is>
          <t>France</t>
        </is>
      </c>
      <c r="F113" s="183" t="inlineStr">
        <is>
          <t>2019</t>
        </is>
      </c>
      <c r="G113" s="183" t="inlineStr">
        <is>
          <t>kt</t>
        </is>
      </c>
      <c r="H113" s="183" t="inlineStr">
        <is>
          <t>Rendement en coproduits C2 de l'abattage-découpe de gros bovins = 10,03 % (Blézat)</t>
        </is>
      </c>
      <c r="I113" s="183" t="inlineStr">
        <is>
          <t>Blézat</t>
        </is>
      </c>
      <c r="J113" s="183" t="inlineStr">
        <is>
          <t>0</t>
        </is>
      </c>
      <c r="K113" s="183" t="inlineStr">
        <is>
          <t>Rendement</t>
        </is>
      </c>
      <c r="L113" s="183" t="inlineStr">
        <is>
          <t>Rendement en coproduits C2 de l'abattage-découpe de gros bovins</t>
        </is>
      </c>
      <c r="M113" s="183" t="inlineStr">
        <is>
          <t>Anatomie - Blézat</t>
        </is>
      </c>
      <c r="N113" s="183" t="inlineStr">
        <is>
          <t>0</t>
        </is>
      </c>
      <c r="O113" s="183" t="n">
        <v>-1</v>
      </c>
      <c r="P113" s="183" t="inlineStr">
        <is>
          <t>Rendement en coproduits C2 de l'abattage-découpe de gros bovins</t>
        </is>
      </c>
      <c r="Q113" s="183" t="inlineStr">
        <is>
          <t>Blézat</t>
        </is>
      </c>
    </row>
    <row r="114" ht="15" customHeight="1">
      <c r="A114" s="154" t="n">
        <v>1101</v>
      </c>
      <c r="B114" s="154" t="inlineStr">
        <is>
          <t>Gros bovins</t>
        </is>
      </c>
      <c r="C114" s="154" t="inlineStr">
        <is>
          <t>Abattage / découpe de gros bovins</t>
        </is>
      </c>
      <c r="D114" s="154" t="inlineStr">
        <is>
          <t>Viande bovine</t>
        </is>
      </c>
      <c r="E114" s="154" t="inlineStr">
        <is>
          <t>France</t>
        </is>
      </c>
      <c r="F114" s="154" t="inlineStr">
        <is>
          <t>2019</t>
        </is>
      </c>
      <c r="G114" s="154" t="inlineStr">
        <is>
          <t>kt</t>
        </is>
      </c>
      <c r="H114" s="154" t="inlineStr">
        <is>
          <t>Abattages de gros bovins = 2260  (Agreste - Statistique Agricole Annuelle - SSP)</t>
        </is>
      </c>
      <c r="I114" s="154" t="inlineStr">
        <is>
          <t>Agreste - Statistique Agricole Annuelle - SSP</t>
        </is>
      </c>
      <c r="J114" s="154" t="inlineStr"/>
      <c r="K114" s="154" t="inlineStr">
        <is>
          <t>Volume</t>
        </is>
      </c>
      <c r="L114" s="154" t="inlineStr">
        <is>
          <t>Abattages de gros bovins</t>
        </is>
      </c>
      <c r="M114" s="154" t="inlineStr">
        <is>
          <t>Abattages - AGRESTE</t>
        </is>
      </c>
      <c r="N114" s="154" t="inlineStr">
        <is>
          <t>Très élevée</t>
        </is>
      </c>
      <c r="O114" s="154" t="n">
        <v>0.1002985074626866</v>
      </c>
      <c r="P114" s="154" t="inlineStr"/>
      <c r="Q114" s="154" t="inlineStr"/>
    </row>
    <row r="115" ht="15" customHeight="1">
      <c r="A115" s="183" t="n">
        <v>1201</v>
      </c>
      <c r="B115" s="183" t="inlineStr">
        <is>
          <t>Abattage / découpe de gros bovins</t>
        </is>
      </c>
      <c r="C115" s="183" t="inlineStr">
        <is>
          <t>C3 et alimentaire</t>
        </is>
      </c>
      <c r="D115" s="183" t="inlineStr">
        <is>
          <t>Viande bovine</t>
        </is>
      </c>
      <c r="E115" s="183" t="inlineStr">
        <is>
          <t>France</t>
        </is>
      </c>
      <c r="F115" s="183" t="inlineStr">
        <is>
          <t>2019</t>
        </is>
      </c>
      <c r="G115" s="183" t="inlineStr">
        <is>
          <t>kt</t>
        </is>
      </c>
      <c r="H115" s="183" t="inlineStr">
        <is>
          <t>Rendement en coproduits C3 et alimentaire de l'abattage-découpe de gros bovins = 32,49 % (Blézat)</t>
        </is>
      </c>
      <c r="I115" s="183" t="inlineStr">
        <is>
          <t>Blézat</t>
        </is>
      </c>
      <c r="J115" s="183" t="inlineStr">
        <is>
          <t>0</t>
        </is>
      </c>
      <c r="K115" s="183" t="inlineStr">
        <is>
          <t>Rendement</t>
        </is>
      </c>
      <c r="L115" s="183" t="inlineStr">
        <is>
          <t>Rendement en coproduits C3 et alimentaire de l'abattage-découpe de gros bovins</t>
        </is>
      </c>
      <c r="M115" s="183" t="inlineStr">
        <is>
          <t>Anatomie - Blézat</t>
        </is>
      </c>
      <c r="N115" s="183" t="inlineStr">
        <is>
          <t>0</t>
        </is>
      </c>
      <c r="O115" s="183" t="n">
        <v>-1</v>
      </c>
      <c r="P115" s="183" t="inlineStr">
        <is>
          <t>Rendement en coproduits C3 et alimentaire de l'abattage-découpe de gros bovins</t>
        </is>
      </c>
      <c r="Q115" s="183" t="inlineStr">
        <is>
          <t>Blézat</t>
        </is>
      </c>
    </row>
    <row r="116" ht="15" customHeight="1">
      <c r="A116" s="154" t="n">
        <v>1201</v>
      </c>
      <c r="B116" s="154" t="inlineStr">
        <is>
          <t>Gros bovins</t>
        </is>
      </c>
      <c r="C116" s="154" t="inlineStr">
        <is>
          <t>Abattage / découpe de gros bovins</t>
        </is>
      </c>
      <c r="D116" s="154" t="inlineStr">
        <is>
          <t>Viande bovine</t>
        </is>
      </c>
      <c r="E116" s="154" t="inlineStr">
        <is>
          <t>France</t>
        </is>
      </c>
      <c r="F116" s="154" t="inlineStr">
        <is>
          <t>2019</t>
        </is>
      </c>
      <c r="G116" s="154" t="inlineStr">
        <is>
          <t>kt</t>
        </is>
      </c>
      <c r="H116" s="154" t="inlineStr">
        <is>
          <t>Abattages de gros bovins = 2260  (Agreste - Statistique Agricole Annuelle - SSP)</t>
        </is>
      </c>
      <c r="I116" s="154" t="inlineStr">
        <is>
          <t>Agreste - Statistique Agricole Annuelle - SSP</t>
        </is>
      </c>
      <c r="J116" s="154" t="inlineStr"/>
      <c r="K116" s="154" t="inlineStr">
        <is>
          <t>Volume</t>
        </is>
      </c>
      <c r="L116" s="154" t="inlineStr">
        <is>
          <t>Abattages de gros bovins</t>
        </is>
      </c>
      <c r="M116" s="154" t="inlineStr">
        <is>
          <t>Abattages - AGRESTE</t>
        </is>
      </c>
      <c r="N116" s="154" t="inlineStr">
        <is>
          <t>Très élevée</t>
        </is>
      </c>
      <c r="O116" s="154" t="n">
        <v>0.3249253731343284</v>
      </c>
      <c r="P116" s="154" t="inlineStr"/>
      <c r="Q116" s="154" t="inlineStr"/>
    </row>
    <row r="117" ht="15" customHeight="1">
      <c r="A117" s="183" t="n">
        <v>1301</v>
      </c>
      <c r="B117" s="183" t="inlineStr">
        <is>
          <t>Abattage / découpe de gros bovins</t>
        </is>
      </c>
      <c r="C117" s="183" t="inlineStr">
        <is>
          <t>Cuirs</t>
        </is>
      </c>
      <c r="D117" s="183" t="inlineStr">
        <is>
          <t>Viande bovine</t>
        </is>
      </c>
      <c r="E117" s="183" t="inlineStr">
        <is>
          <t>France</t>
        </is>
      </c>
      <c r="F117" s="183" t="inlineStr">
        <is>
          <t>2019</t>
        </is>
      </c>
      <c r="G117" s="183" t="inlineStr">
        <is>
          <t>kt</t>
        </is>
      </c>
      <c r="H117" s="183" t="inlineStr">
        <is>
          <t>Rendement en cuirs de l'abattage-découpe de gros bovins = 5,58 % (Blézat)</t>
        </is>
      </c>
      <c r="I117" s="183" t="inlineStr">
        <is>
          <t>Blézat</t>
        </is>
      </c>
      <c r="J117" s="183" t="inlineStr">
        <is>
          <t>0</t>
        </is>
      </c>
      <c r="K117" s="183" t="inlineStr">
        <is>
          <t>Rendement</t>
        </is>
      </c>
      <c r="L117" s="183" t="inlineStr">
        <is>
          <t>Rendement en cuirs de l'abattage-découpe de gros bovins</t>
        </is>
      </c>
      <c r="M117" s="183" t="inlineStr">
        <is>
          <t>Anatomie - Blézat</t>
        </is>
      </c>
      <c r="N117" s="183" t="inlineStr">
        <is>
          <t>0</t>
        </is>
      </c>
      <c r="O117" s="183" t="n">
        <v>-1</v>
      </c>
      <c r="P117" s="183" t="inlineStr">
        <is>
          <t>Rendement en cuirs de l'abattage-découpe de gros bovins</t>
        </is>
      </c>
      <c r="Q117" s="183" t="inlineStr">
        <is>
          <t>Blézat</t>
        </is>
      </c>
    </row>
    <row r="118" ht="15" customHeight="1">
      <c r="A118" s="154" t="n">
        <v>1301</v>
      </c>
      <c r="B118" s="154" t="inlineStr">
        <is>
          <t>Gros bovins</t>
        </is>
      </c>
      <c r="C118" s="154" t="inlineStr">
        <is>
          <t>Abattage / découpe de gros bovins</t>
        </is>
      </c>
      <c r="D118" s="154" t="inlineStr">
        <is>
          <t>Viande bovine</t>
        </is>
      </c>
      <c r="E118" s="154" t="inlineStr">
        <is>
          <t>France</t>
        </is>
      </c>
      <c r="F118" s="154" t="inlineStr">
        <is>
          <t>2019</t>
        </is>
      </c>
      <c r="G118" s="154" t="inlineStr">
        <is>
          <t>kt</t>
        </is>
      </c>
      <c r="H118" s="154" t="inlineStr">
        <is>
          <t>Abattages de gros bovins = 2260  (Agreste - Statistique Agricole Annuelle - SSP)</t>
        </is>
      </c>
      <c r="I118" s="154" t="inlineStr">
        <is>
          <t>Agreste - Statistique Agricole Annuelle - SSP</t>
        </is>
      </c>
      <c r="J118" s="154" t="inlineStr"/>
      <c r="K118" s="154" t="inlineStr">
        <is>
          <t>Volume</t>
        </is>
      </c>
      <c r="L118" s="154" t="inlineStr">
        <is>
          <t>Abattages de gros bovins</t>
        </is>
      </c>
      <c r="M118" s="154" t="inlineStr">
        <is>
          <t>Abattages - AGRESTE</t>
        </is>
      </c>
      <c r="N118" s="154" t="inlineStr">
        <is>
          <t>Très élevée</t>
        </is>
      </c>
      <c r="O118" s="154" t="n">
        <v>0.05582089552238806</v>
      </c>
      <c r="P118" s="154" t="inlineStr"/>
      <c r="Q118" s="154" t="inlineStr"/>
    </row>
    <row r="119" ht="15" customHeight="1">
      <c r="A119" s="183" t="n">
        <v>1401</v>
      </c>
      <c r="B119" s="183" t="inlineStr">
        <is>
          <t>Gros bovins</t>
        </is>
      </c>
      <c r="C119" s="183" t="inlineStr">
        <is>
          <t>Abattage / découpe de gros bovins</t>
        </is>
      </c>
      <c r="D119" s="183" t="inlineStr">
        <is>
          <t>Viande bovine</t>
        </is>
      </c>
      <c r="E119" s="183" t="inlineStr">
        <is>
          <t>France</t>
        </is>
      </c>
      <c r="F119" s="183" t="inlineStr">
        <is>
          <t>2019</t>
        </is>
      </c>
      <c r="G119" s="183" t="inlineStr">
        <is>
          <t>kt</t>
        </is>
      </c>
      <c r="H119" s="183" t="inlineStr">
        <is>
          <t>Abattages de gros bovins = 2260  (Agreste - Statistique Agricole Annuelle - SSP)</t>
        </is>
      </c>
      <c r="I119" s="183" t="inlineStr">
        <is>
          <t>Agreste - Statistique Agricole Annuelle - SSP</t>
        </is>
      </c>
      <c r="J119" s="183" t="inlineStr"/>
      <c r="K119" s="183" t="inlineStr">
        <is>
          <t>Volume</t>
        </is>
      </c>
      <c r="L119" s="183" t="inlineStr">
        <is>
          <t>Abattages de gros bovins</t>
        </is>
      </c>
      <c r="M119" s="183" t="inlineStr">
        <is>
          <t>Abattages - AGRESTE</t>
        </is>
      </c>
      <c r="N119" s="183" t="inlineStr">
        <is>
          <t>Très élevée</t>
        </is>
      </c>
      <c r="O119" s="183" t="n">
        <v>0.01253731343283582</v>
      </c>
      <c r="P119" s="183" t="inlineStr"/>
      <c r="Q119" s="183" t="inlineStr"/>
    </row>
    <row r="120" ht="15" customHeight="1">
      <c r="A120" s="154" t="n">
        <v>1401</v>
      </c>
      <c r="B120" s="154" t="inlineStr">
        <is>
          <t>Abattage / découpe de gros bovins</t>
        </is>
      </c>
      <c r="C120" s="154" t="inlineStr">
        <is>
          <t>Eau - ressuage</t>
        </is>
      </c>
      <c r="D120" s="154" t="inlineStr">
        <is>
          <t>Viande bovine</t>
        </is>
      </c>
      <c r="E120" s="154" t="inlineStr">
        <is>
          <t>France</t>
        </is>
      </c>
      <c r="F120" s="154" t="inlineStr">
        <is>
          <t>2019</t>
        </is>
      </c>
      <c r="G120" s="154" t="inlineStr">
        <is>
          <t>kt</t>
        </is>
      </c>
      <c r="H120" s="154" t="inlineStr">
        <is>
          <t>Pertes en eau de l'abattage-découpe de gros bovins = 1,25 % (Blézat)</t>
        </is>
      </c>
      <c r="I120" s="154" t="inlineStr">
        <is>
          <t>Blézat</t>
        </is>
      </c>
      <c r="J120" s="154" t="inlineStr">
        <is>
          <t>0</t>
        </is>
      </c>
      <c r="K120" s="154" t="inlineStr">
        <is>
          <t>Rendement</t>
        </is>
      </c>
      <c r="L120" s="154" t="inlineStr">
        <is>
          <t>Pertes en eau de l'abattage-découpe de gros bovins</t>
        </is>
      </c>
      <c r="M120" s="154" t="inlineStr">
        <is>
          <t>Anatomie - Blézat</t>
        </is>
      </c>
      <c r="N120" s="154" t="inlineStr">
        <is>
          <t>0</t>
        </is>
      </c>
      <c r="O120" s="154" t="n">
        <v>-1</v>
      </c>
      <c r="P120" s="154" t="inlineStr">
        <is>
          <t>Pertes en eau de l'abattage-découpe de gros bovins</t>
        </is>
      </c>
      <c r="Q120" s="154" t="inlineStr">
        <is>
          <t>Blézat</t>
        </is>
      </c>
    </row>
    <row r="121" ht="15" customHeight="1">
      <c r="A121" s="183" t="n">
        <v>4101</v>
      </c>
      <c r="B121" s="183" t="inlineStr">
        <is>
          <t>Viande de veaux</t>
        </is>
      </c>
      <c r="C121" s="183" t="inlineStr">
        <is>
          <t>GMS</t>
        </is>
      </c>
      <c r="D121" s="183" t="inlineStr">
        <is>
          <t>Viande bovine</t>
        </is>
      </c>
      <c r="E121" s="183" t="inlineStr">
        <is>
          <t>France</t>
        </is>
      </c>
      <c r="F121" s="183" t="inlineStr">
        <is>
          <t>2019</t>
        </is>
      </c>
      <c r="G121" s="183" t="inlineStr">
        <is>
          <t>kt</t>
        </is>
      </c>
      <c r="H121" s="183" t="inlineStr">
        <is>
          <t>Part de viande de veaux consommée en GMS = 35 % (Où va le veau ? - Idele)</t>
        </is>
      </c>
      <c r="I121" s="183" t="inlineStr">
        <is>
          <t>Où va le veau ? - Idele</t>
        </is>
      </c>
      <c r="J121" s="183" t="inlineStr">
        <is>
          <t>Utilisation de la répartition de 2022, en tec, comprenant également la viande transformée</t>
        </is>
      </c>
      <c r="K121" s="183" t="inlineStr">
        <is>
          <t>Répartition</t>
        </is>
      </c>
      <c r="L121" s="183" t="inlineStr">
        <is>
          <t>Part de viande de veaux consommée en GMS</t>
        </is>
      </c>
      <c r="M121" s="183" t="inlineStr">
        <is>
          <t>Consommation - IDELE</t>
        </is>
      </c>
      <c r="N121" s="183" t="inlineStr">
        <is>
          <t>0</t>
        </is>
      </c>
      <c r="O121" s="183" t="n">
        <v>-1</v>
      </c>
      <c r="P121" s="183" t="inlineStr">
        <is>
          <t>Part de viande de veaux consommée en GMS</t>
        </is>
      </c>
      <c r="Q121" s="183" t="inlineStr">
        <is>
          <t>Où va le veau ? - Idele</t>
        </is>
      </c>
    </row>
    <row r="122" ht="15" customHeight="1">
      <c r="A122" s="154" t="n">
        <v>4101</v>
      </c>
      <c r="B122" s="154" t="inlineStr">
        <is>
          <t>Viande de veaux</t>
        </is>
      </c>
      <c r="C122" s="154" t="inlineStr">
        <is>
          <t>Débouchés</t>
        </is>
      </c>
      <c r="D122" s="154" t="inlineStr">
        <is>
          <t>Viande bovine</t>
        </is>
      </c>
      <c r="E122" s="154" t="inlineStr">
        <is>
          <t>France</t>
        </is>
      </c>
      <c r="F122" s="154" t="inlineStr">
        <is>
          <t>2019</t>
        </is>
      </c>
      <c r="G122" s="154" t="inlineStr">
        <is>
          <t>kt</t>
        </is>
      </c>
      <c r="H122" s="154" t="inlineStr"/>
      <c r="I122" s="154" t="inlineStr"/>
      <c r="J122" s="154" t="inlineStr"/>
      <c r="K122" s="154" t="inlineStr"/>
      <c r="L122" s="154" t="inlineStr"/>
      <c r="M122" s="154" t="inlineStr"/>
      <c r="N122" s="154" t="inlineStr"/>
      <c r="O122" s="154" t="n">
        <v>0.35</v>
      </c>
      <c r="P122" s="154" t="inlineStr"/>
      <c r="Q122" s="154" t="inlineStr"/>
    </row>
    <row r="123" ht="15" customHeight="1">
      <c r="A123" s="183" t="n">
        <v>4201</v>
      </c>
      <c r="B123" s="183" t="inlineStr">
        <is>
          <t>Viande de veaux</t>
        </is>
      </c>
      <c r="C123" s="183" t="inlineStr">
        <is>
          <t>Boucherie</t>
        </is>
      </c>
      <c r="D123" s="183" t="inlineStr">
        <is>
          <t>Viande bovine</t>
        </is>
      </c>
      <c r="E123" s="183" t="inlineStr">
        <is>
          <t>France</t>
        </is>
      </c>
      <c r="F123" s="183" t="inlineStr">
        <is>
          <t>2019</t>
        </is>
      </c>
      <c r="G123" s="183" t="inlineStr">
        <is>
          <t>kt</t>
        </is>
      </c>
      <c r="H123" s="183" t="inlineStr">
        <is>
          <t>Part de viande de veaux consommée en boucherie = 35 % (Où va le veau ? - Idele)</t>
        </is>
      </c>
      <c r="I123" s="183" t="inlineStr">
        <is>
          <t>Où va le veau ? - Idele</t>
        </is>
      </c>
      <c r="J123" s="183" t="inlineStr">
        <is>
          <t>Utilisation de la répartition de 2022, en tec, comprenant également la viande transformée</t>
        </is>
      </c>
      <c r="K123" s="183" t="inlineStr">
        <is>
          <t>Répartition</t>
        </is>
      </c>
      <c r="L123" s="183" t="inlineStr">
        <is>
          <t>Part de viande de veaux consommée en boucherie</t>
        </is>
      </c>
      <c r="M123" s="183" t="inlineStr">
        <is>
          <t>Consommation - IDELE</t>
        </is>
      </c>
      <c r="N123" s="183" t="inlineStr">
        <is>
          <t>0</t>
        </is>
      </c>
      <c r="O123" s="183" t="n">
        <v>-1</v>
      </c>
      <c r="P123" s="183" t="inlineStr">
        <is>
          <t>Part de viande de veaux consommée en boucherie</t>
        </is>
      </c>
      <c r="Q123" s="183" t="inlineStr">
        <is>
          <t>Où va le veau ? - Idele</t>
        </is>
      </c>
    </row>
    <row r="124" ht="15" customHeight="1">
      <c r="A124" s="154" t="n">
        <v>4201</v>
      </c>
      <c r="B124" s="154" t="inlineStr">
        <is>
          <t>Viande de veaux</t>
        </is>
      </c>
      <c r="C124" s="154" t="inlineStr">
        <is>
          <t>Débouchés</t>
        </is>
      </c>
      <c r="D124" s="154" t="inlineStr">
        <is>
          <t>Viande bovine</t>
        </is>
      </c>
      <c r="E124" s="154" t="inlineStr">
        <is>
          <t>France</t>
        </is>
      </c>
      <c r="F124" s="154" t="inlineStr">
        <is>
          <t>2019</t>
        </is>
      </c>
      <c r="G124" s="154" t="inlineStr">
        <is>
          <t>kt</t>
        </is>
      </c>
      <c r="H124" s="154" t="inlineStr"/>
      <c r="I124" s="154" t="inlineStr"/>
      <c r="J124" s="154" t="inlineStr"/>
      <c r="K124" s="154" t="inlineStr"/>
      <c r="L124" s="154" t="inlineStr"/>
      <c r="M124" s="154" t="inlineStr"/>
      <c r="N124" s="154" t="inlineStr"/>
      <c r="O124" s="154" t="n">
        <v>0.35</v>
      </c>
      <c r="P124" s="154" t="inlineStr"/>
      <c r="Q124" s="154" t="inlineStr"/>
    </row>
    <row r="125" ht="15" customHeight="1">
      <c r="A125" s="183" t="n">
        <v>4301</v>
      </c>
      <c r="B125" s="183" t="inlineStr">
        <is>
          <t>Viande de veaux</t>
        </is>
      </c>
      <c r="C125" s="183" t="inlineStr">
        <is>
          <t>RHD</t>
        </is>
      </c>
      <c r="D125" s="183" t="inlineStr">
        <is>
          <t>Viande bovine</t>
        </is>
      </c>
      <c r="E125" s="183" t="inlineStr">
        <is>
          <t>France</t>
        </is>
      </c>
      <c r="F125" s="183" t="inlineStr">
        <is>
          <t>2019</t>
        </is>
      </c>
      <c r="G125" s="183" t="inlineStr">
        <is>
          <t>kt</t>
        </is>
      </c>
      <c r="H125" s="183" t="inlineStr">
        <is>
          <t>Part de viande de veaux consommée en RHD = 25 % (Où va le veau ? - Idele)</t>
        </is>
      </c>
      <c r="I125" s="183" t="inlineStr">
        <is>
          <t>Où va le veau ? - Idele</t>
        </is>
      </c>
      <c r="J125" s="183" t="inlineStr">
        <is>
          <t>Utilisation de la répartition de 2022, en tec, comprenant également la viande transformée</t>
        </is>
      </c>
      <c r="K125" s="183" t="inlineStr">
        <is>
          <t>Répartition</t>
        </is>
      </c>
      <c r="L125" s="183" t="inlineStr">
        <is>
          <t>Part de viande de veaux consommée en RHD</t>
        </is>
      </c>
      <c r="M125" s="183" t="inlineStr">
        <is>
          <t>Consommation - IDELE</t>
        </is>
      </c>
      <c r="N125" s="183" t="inlineStr">
        <is>
          <t>0</t>
        </is>
      </c>
      <c r="O125" s="183" t="n">
        <v>-1</v>
      </c>
      <c r="P125" s="183" t="inlineStr">
        <is>
          <t>Part de viande de veaux consommée en RHD</t>
        </is>
      </c>
      <c r="Q125" s="183" t="inlineStr">
        <is>
          <t>Où va le veau ? - Idele</t>
        </is>
      </c>
    </row>
    <row r="126" ht="15" customHeight="1">
      <c r="A126" s="154" t="n">
        <v>4301</v>
      </c>
      <c r="B126" s="154" t="inlineStr">
        <is>
          <t>Viande de veaux</t>
        </is>
      </c>
      <c r="C126" s="154" t="inlineStr">
        <is>
          <t>Débouchés</t>
        </is>
      </c>
      <c r="D126" s="154" t="inlineStr">
        <is>
          <t>Viande bovine</t>
        </is>
      </c>
      <c r="E126" s="154" t="inlineStr">
        <is>
          <t>France</t>
        </is>
      </c>
      <c r="F126" s="154" t="inlineStr">
        <is>
          <t>2019</t>
        </is>
      </c>
      <c r="G126" s="154" t="inlineStr">
        <is>
          <t>kt</t>
        </is>
      </c>
      <c r="H126" s="154" t="inlineStr"/>
      <c r="I126" s="154" t="inlineStr"/>
      <c r="J126" s="154" t="inlineStr"/>
      <c r="K126" s="154" t="inlineStr"/>
      <c r="L126" s="154" t="inlineStr"/>
      <c r="M126" s="154" t="inlineStr"/>
      <c r="N126" s="154" t="inlineStr"/>
      <c r="O126" s="154" t="n">
        <v>0.25</v>
      </c>
      <c r="P126" s="154" t="inlineStr"/>
      <c r="Q126" s="154" t="inlineStr"/>
    </row>
    <row r="127" ht="15" customHeight="1">
      <c r="A127" s="183" t="n">
        <v>4401</v>
      </c>
      <c r="B127" s="183" t="inlineStr">
        <is>
          <t>Viande de veaux</t>
        </is>
      </c>
      <c r="C127" s="183" t="inlineStr">
        <is>
          <t>Vente directe et autoconsommation</t>
        </is>
      </c>
      <c r="D127" s="183" t="inlineStr">
        <is>
          <t>Viande bovine</t>
        </is>
      </c>
      <c r="E127" s="183" t="inlineStr">
        <is>
          <t>France</t>
        </is>
      </c>
      <c r="F127" s="183" t="inlineStr">
        <is>
          <t>2019</t>
        </is>
      </c>
      <c r="G127" s="183" t="inlineStr">
        <is>
          <t>kt</t>
        </is>
      </c>
      <c r="H127" s="183" t="inlineStr">
        <is>
          <t>Part de viande de veaux vendue directement ou autoconsommée = 5 % (Où va le veau ? - Idele)</t>
        </is>
      </c>
      <c r="I127" s="183" t="inlineStr">
        <is>
          <t>Où va le veau ? - Idele</t>
        </is>
      </c>
      <c r="J127" s="183" t="inlineStr">
        <is>
          <t>Utilisation de la répartition de 2022, en tec</t>
        </is>
      </c>
      <c r="K127" s="183" t="inlineStr">
        <is>
          <t>Répartition</t>
        </is>
      </c>
      <c r="L127" s="183" t="inlineStr">
        <is>
          <t>Part de viande de veaux vendue directement ou autoconsommée</t>
        </is>
      </c>
      <c r="M127" s="183" t="inlineStr">
        <is>
          <t>Consommation - IDELE</t>
        </is>
      </c>
      <c r="N127" s="183" t="inlineStr">
        <is>
          <t>0</t>
        </is>
      </c>
      <c r="O127" s="183" t="n">
        <v>-1</v>
      </c>
      <c r="P127" s="183" t="inlineStr">
        <is>
          <t>Part de viande de veaux vendue directement ou autoconsommée</t>
        </is>
      </c>
      <c r="Q127" s="183" t="inlineStr">
        <is>
          <t>Où va le veau ? - Idele</t>
        </is>
      </c>
    </row>
    <row r="128" ht="15" customHeight="1">
      <c r="A128" s="154" t="n">
        <v>4401</v>
      </c>
      <c r="B128" s="154" t="inlineStr">
        <is>
          <t>Viande de veaux</t>
        </is>
      </c>
      <c r="C128" s="154" t="inlineStr">
        <is>
          <t>Débouchés</t>
        </is>
      </c>
      <c r="D128" s="154" t="inlineStr">
        <is>
          <t>Viande bovine</t>
        </is>
      </c>
      <c r="E128" s="154" t="inlineStr">
        <is>
          <t>France</t>
        </is>
      </c>
      <c r="F128" s="154" t="inlineStr">
        <is>
          <t>2019</t>
        </is>
      </c>
      <c r="G128" s="154" t="inlineStr">
        <is>
          <t>kt</t>
        </is>
      </c>
      <c r="H128" s="154" t="inlineStr"/>
      <c r="I128" s="154" t="inlineStr"/>
      <c r="J128" s="154" t="inlineStr"/>
      <c r="K128" s="154" t="inlineStr"/>
      <c r="L128" s="154" t="inlineStr"/>
      <c r="M128" s="154" t="inlineStr"/>
      <c r="N128" s="154" t="inlineStr"/>
      <c r="O128" s="154" t="n">
        <v>0.05</v>
      </c>
      <c r="P128" s="154" t="inlineStr"/>
      <c r="Q128" s="154" t="inlineStr"/>
    </row>
    <row r="129" ht="15" customHeight="1">
      <c r="A129" s="183" t="n">
        <v>4501</v>
      </c>
      <c r="B129" s="183" t="inlineStr">
        <is>
          <t>Abats</t>
        </is>
      </c>
      <c r="C129" s="183" t="inlineStr">
        <is>
          <t>Débouchés</t>
        </is>
      </c>
      <c r="D129" s="183" t="inlineStr">
        <is>
          <t>Viande bovine</t>
        </is>
      </c>
      <c r="E129" s="183" t="inlineStr">
        <is>
          <t>France</t>
        </is>
      </c>
      <c r="F129" s="183" t="inlineStr">
        <is>
          <t>2019</t>
        </is>
      </c>
      <c r="G129" s="183" t="inlineStr">
        <is>
          <t>kt</t>
        </is>
      </c>
      <c r="H129" s="183" t="inlineStr"/>
      <c r="I129" s="183" t="inlineStr"/>
      <c r="J129" s="183" t="inlineStr"/>
      <c r="K129" s="183" t="inlineStr"/>
      <c r="L129" s="183" t="inlineStr"/>
      <c r="M129" s="183" t="inlineStr"/>
      <c r="N129" s="183" t="inlineStr"/>
      <c r="O129" s="183" t="n">
        <v>0.703125</v>
      </c>
      <c r="P129" s="183" t="inlineStr"/>
      <c r="Q129" s="183" t="inlineStr"/>
    </row>
    <row r="130" ht="15" customHeight="1">
      <c r="A130" s="154" t="n">
        <v>4501</v>
      </c>
      <c r="B130" s="154" t="inlineStr">
        <is>
          <t>Abats</t>
        </is>
      </c>
      <c r="C130" s="154" t="inlineStr">
        <is>
          <t>Petfood</t>
        </is>
      </c>
      <c r="D130" s="154" t="inlineStr">
        <is>
          <t>Viande bovine</t>
        </is>
      </c>
      <c r="E130" s="154" t="inlineStr">
        <is>
          <t>France</t>
        </is>
      </c>
      <c r="F130" s="154" t="inlineStr">
        <is>
          <t>2019</t>
        </is>
      </c>
      <c r="G130" s="154" t="inlineStr">
        <is>
          <t>kt</t>
        </is>
      </c>
      <c r="H130" s="154" t="inlineStr">
        <is>
          <t>Part d'abats consommée en Petfood = 70,31 % (Blézat)</t>
        </is>
      </c>
      <c r="I130" s="154" t="inlineStr">
        <is>
          <t>Blézat</t>
        </is>
      </c>
      <c r="J130" s="154" t="inlineStr">
        <is>
          <t>Utilisation de la répartition de 2011</t>
        </is>
      </c>
      <c r="K130" s="154" t="inlineStr">
        <is>
          <t>Répartition</t>
        </is>
      </c>
      <c r="L130" s="154" t="inlineStr">
        <is>
          <t>Part d'abats consommée en Petfood</t>
        </is>
      </c>
      <c r="M130" s="154" t="inlineStr">
        <is>
          <t>Débouchés abats - Blézat</t>
        </is>
      </c>
      <c r="N130" s="154" t="inlineStr">
        <is>
          <t>0</t>
        </is>
      </c>
      <c r="O130" s="154" t="n">
        <v>-1</v>
      </c>
      <c r="P130" s="154" t="inlineStr">
        <is>
          <t>Part d'abats consommée en Petfood</t>
        </is>
      </c>
      <c r="Q130" s="154" t="inlineStr">
        <is>
          <t>Blézat</t>
        </is>
      </c>
    </row>
    <row r="131" ht="15" customHeight="1">
      <c r="A131" s="183" t="n">
        <v>4601</v>
      </c>
      <c r="B131" s="183" t="inlineStr">
        <is>
          <t>Abats</t>
        </is>
      </c>
      <c r="C131" s="183" t="inlineStr">
        <is>
          <t>Débouchés</t>
        </is>
      </c>
      <c r="D131" s="183" t="inlineStr">
        <is>
          <t>Viande bovine</t>
        </is>
      </c>
      <c r="E131" s="183" t="inlineStr">
        <is>
          <t>France</t>
        </is>
      </c>
      <c r="F131" s="183" t="inlineStr">
        <is>
          <t>2019</t>
        </is>
      </c>
      <c r="G131" s="183" t="inlineStr">
        <is>
          <t>kt</t>
        </is>
      </c>
      <c r="H131" s="183" t="inlineStr"/>
      <c r="I131" s="183" t="inlineStr"/>
      <c r="J131" s="183" t="inlineStr"/>
      <c r="K131" s="183" t="inlineStr"/>
      <c r="L131" s="183" t="inlineStr"/>
      <c r="M131" s="183" t="inlineStr"/>
      <c r="N131" s="183" t="inlineStr"/>
      <c r="O131" s="183" t="n">
        <v>0.1458333333333333</v>
      </c>
      <c r="P131" s="183" t="inlineStr"/>
      <c r="Q131" s="183" t="inlineStr"/>
    </row>
    <row r="132" ht="15" customHeight="1">
      <c r="A132" s="154" t="n">
        <v>4601</v>
      </c>
      <c r="B132" s="154" t="inlineStr">
        <is>
          <t>Abats</t>
        </is>
      </c>
      <c r="C132" s="154" t="inlineStr">
        <is>
          <t>GMS</t>
        </is>
      </c>
      <c r="D132" s="154" t="inlineStr">
        <is>
          <t>Viande bovine</t>
        </is>
      </c>
      <c r="E132" s="154" t="inlineStr">
        <is>
          <t>France</t>
        </is>
      </c>
      <c r="F132" s="154" t="inlineStr">
        <is>
          <t>2019</t>
        </is>
      </c>
      <c r="G132" s="154" t="inlineStr">
        <is>
          <t>kt</t>
        </is>
      </c>
      <c r="H132" s="154" t="inlineStr">
        <is>
          <t>Part d'abats consommée en GMS = 14,58 % (Blézat)</t>
        </is>
      </c>
      <c r="I132" s="154" t="inlineStr">
        <is>
          <t>Blézat</t>
        </is>
      </c>
      <c r="J132" s="154" t="inlineStr">
        <is>
          <t>Utilisation de la répartition de 2011</t>
        </is>
      </c>
      <c r="K132" s="154" t="inlineStr">
        <is>
          <t>Répartition</t>
        </is>
      </c>
      <c r="L132" s="154" t="inlineStr">
        <is>
          <t>Part d'abats consommée en GMS</t>
        </is>
      </c>
      <c r="M132" s="154" t="inlineStr">
        <is>
          <t>Débouchés abats - Blézat</t>
        </is>
      </c>
      <c r="N132" s="154" t="inlineStr">
        <is>
          <t>0</t>
        </is>
      </c>
      <c r="O132" s="154" t="n">
        <v>-1</v>
      </c>
      <c r="P132" s="154" t="inlineStr">
        <is>
          <t>Part d'abats consommée en GMS</t>
        </is>
      </c>
      <c r="Q132" s="154" t="inlineStr">
        <is>
          <t>Blézat</t>
        </is>
      </c>
    </row>
    <row r="133" ht="15" customHeight="1">
      <c r="A133" s="183" t="n">
        <v>4701</v>
      </c>
      <c r="B133" s="183" t="inlineStr">
        <is>
          <t>Abats</t>
        </is>
      </c>
      <c r="C133" s="183" t="inlineStr">
        <is>
          <t>Débouchés</t>
        </is>
      </c>
      <c r="D133" s="183" t="inlineStr">
        <is>
          <t>Viande bovine</t>
        </is>
      </c>
      <c r="E133" s="183" t="inlineStr">
        <is>
          <t>France</t>
        </is>
      </c>
      <c r="F133" s="183" t="inlineStr">
        <is>
          <t>2019</t>
        </is>
      </c>
      <c r="G133" s="183" t="inlineStr">
        <is>
          <t>kt</t>
        </is>
      </c>
      <c r="H133" s="183" t="inlineStr"/>
      <c r="I133" s="183" t="inlineStr"/>
      <c r="J133" s="183" t="inlineStr"/>
      <c r="K133" s="183" t="inlineStr"/>
      <c r="L133" s="183" t="inlineStr"/>
      <c r="M133" s="183" t="inlineStr"/>
      <c r="N133" s="183" t="inlineStr"/>
      <c r="O133" s="183" t="n">
        <v>0.078125</v>
      </c>
      <c r="P133" s="183" t="inlineStr"/>
      <c r="Q133" s="183" t="inlineStr"/>
    </row>
    <row r="134" ht="15" customHeight="1">
      <c r="A134" s="154" t="n">
        <v>4701</v>
      </c>
      <c r="B134" s="154" t="inlineStr">
        <is>
          <t>Abats</t>
        </is>
      </c>
      <c r="C134" s="154" t="inlineStr">
        <is>
          <t>Autres IAA</t>
        </is>
      </c>
      <c r="D134" s="154" t="inlineStr">
        <is>
          <t>Viande bovine</t>
        </is>
      </c>
      <c r="E134" s="154" t="inlineStr">
        <is>
          <t>France</t>
        </is>
      </c>
      <c r="F134" s="154" t="inlineStr">
        <is>
          <t>2019</t>
        </is>
      </c>
      <c r="G134" s="154" t="inlineStr">
        <is>
          <t>kt</t>
        </is>
      </c>
      <c r="H134" s="154" t="inlineStr">
        <is>
          <t>Part d'abats consommée par les autres IAA = 7,81 % (Blézat)</t>
        </is>
      </c>
      <c r="I134" s="154" t="inlineStr">
        <is>
          <t>Blézat</t>
        </is>
      </c>
      <c r="J134" s="154" t="inlineStr">
        <is>
          <t>Utilisation de la répartition de 2011</t>
        </is>
      </c>
      <c r="K134" s="154" t="inlineStr">
        <is>
          <t>Répartition</t>
        </is>
      </c>
      <c r="L134" s="154" t="inlineStr">
        <is>
          <t>Part d'abats consommée par les autres IAA</t>
        </is>
      </c>
      <c r="M134" s="154" t="inlineStr">
        <is>
          <t>Débouchés abats - Blézat</t>
        </is>
      </c>
      <c r="N134" s="154" t="inlineStr">
        <is>
          <t>0</t>
        </is>
      </c>
      <c r="O134" s="154" t="n">
        <v>-1</v>
      </c>
      <c r="P134" s="154" t="inlineStr">
        <is>
          <t>Part d'abats consommée par les autres IAA</t>
        </is>
      </c>
      <c r="Q134" s="154" t="inlineStr">
        <is>
          <t>Blézat</t>
        </is>
      </c>
    </row>
    <row r="135" ht="15" customHeight="1">
      <c r="A135" s="183" t="n">
        <v>4801</v>
      </c>
      <c r="B135" s="183" t="inlineStr">
        <is>
          <t>Abats</t>
        </is>
      </c>
      <c r="C135" s="183" t="inlineStr">
        <is>
          <t>Débouchés</t>
        </is>
      </c>
      <c r="D135" s="183" t="inlineStr">
        <is>
          <t>Viande bovine</t>
        </is>
      </c>
      <c r="E135" s="183" t="inlineStr">
        <is>
          <t>France</t>
        </is>
      </c>
      <c r="F135" s="183" t="inlineStr">
        <is>
          <t>2019</t>
        </is>
      </c>
      <c r="G135" s="183" t="inlineStr">
        <is>
          <t>kt</t>
        </is>
      </c>
      <c r="H135" s="183" t="inlineStr"/>
      <c r="I135" s="183" t="inlineStr"/>
      <c r="J135" s="183" t="inlineStr"/>
      <c r="K135" s="183" t="inlineStr"/>
      <c r="L135" s="183" t="inlineStr"/>
      <c r="M135" s="183" t="inlineStr"/>
      <c r="N135" s="183" t="inlineStr"/>
      <c r="O135" s="183" t="n">
        <v>0.03645833333333334</v>
      </c>
      <c r="P135" s="183" t="inlineStr"/>
      <c r="Q135" s="183" t="inlineStr"/>
    </row>
    <row r="136" ht="15" customHeight="1">
      <c r="A136" s="154" t="n">
        <v>4801</v>
      </c>
      <c r="B136" s="154" t="inlineStr">
        <is>
          <t>Abats</t>
        </is>
      </c>
      <c r="C136" s="154" t="inlineStr">
        <is>
          <t>Boucherie</t>
        </is>
      </c>
      <c r="D136" s="154" t="inlineStr">
        <is>
          <t>Viande bovine</t>
        </is>
      </c>
      <c r="E136" s="154" t="inlineStr">
        <is>
          <t>France</t>
        </is>
      </c>
      <c r="F136" s="154" t="inlineStr">
        <is>
          <t>2019</t>
        </is>
      </c>
      <c r="G136" s="154" t="inlineStr">
        <is>
          <t>kt</t>
        </is>
      </c>
      <c r="H136" s="154" t="inlineStr">
        <is>
          <t>Part d'abats consommée en boucherie = 3,65 % (Blézat)</t>
        </is>
      </c>
      <c r="I136" s="154" t="inlineStr">
        <is>
          <t>Blézat</t>
        </is>
      </c>
      <c r="J136" s="154" t="inlineStr">
        <is>
          <t>Utilisation de la répartition de 2011</t>
        </is>
      </c>
      <c r="K136" s="154" t="inlineStr">
        <is>
          <t>Répartition</t>
        </is>
      </c>
      <c r="L136" s="154" t="inlineStr">
        <is>
          <t>Part d'abats consommée en boucherie</t>
        </is>
      </c>
      <c r="M136" s="154" t="inlineStr">
        <is>
          <t>Débouchés abats - Blézat</t>
        </is>
      </c>
      <c r="N136" s="154" t="inlineStr">
        <is>
          <t>0</t>
        </is>
      </c>
      <c r="O136" s="154" t="n">
        <v>-1</v>
      </c>
      <c r="P136" s="154" t="inlineStr">
        <is>
          <t>Part d'abats consommée en boucherie</t>
        </is>
      </c>
      <c r="Q136" s="154" t="inlineStr">
        <is>
          <t>Blézat</t>
        </is>
      </c>
    </row>
    <row r="137" ht="15" customHeight="1">
      <c r="A137" s="183" t="n">
        <v>4901</v>
      </c>
      <c r="B137" s="183" t="inlineStr">
        <is>
          <t>Abats</t>
        </is>
      </c>
      <c r="C137" s="183" t="inlineStr">
        <is>
          <t>RHD</t>
        </is>
      </c>
      <c r="D137" s="183" t="inlineStr">
        <is>
          <t>Viande bovine</t>
        </is>
      </c>
      <c r="E137" s="183" t="inlineStr">
        <is>
          <t>France</t>
        </is>
      </c>
      <c r="F137" s="183" t="inlineStr">
        <is>
          <t>2019</t>
        </is>
      </c>
      <c r="G137" s="183" t="inlineStr">
        <is>
          <t>kt</t>
        </is>
      </c>
      <c r="H137" s="183" t="inlineStr">
        <is>
          <t>Part d'abats consommée en RHD = 3,65 % (Blézat)</t>
        </is>
      </c>
      <c r="I137" s="183" t="inlineStr">
        <is>
          <t>Blézat</t>
        </is>
      </c>
      <c r="J137" s="183" t="inlineStr">
        <is>
          <t>Utilisation de la répartition de 2011</t>
        </is>
      </c>
      <c r="K137" s="183" t="inlineStr">
        <is>
          <t>Répartition</t>
        </is>
      </c>
      <c r="L137" s="183" t="inlineStr">
        <is>
          <t>Part d'abats consommée en RHD</t>
        </is>
      </c>
      <c r="M137" s="183" t="inlineStr">
        <is>
          <t>Débouchés abats - Blézat</t>
        </is>
      </c>
      <c r="N137" s="183" t="inlineStr">
        <is>
          <t>0</t>
        </is>
      </c>
      <c r="O137" s="183" t="n">
        <v>-1</v>
      </c>
      <c r="P137" s="183" t="inlineStr">
        <is>
          <t>Part d'abats consommée en RHD</t>
        </is>
      </c>
      <c r="Q137" s="183" t="inlineStr">
        <is>
          <t>Blézat</t>
        </is>
      </c>
    </row>
    <row r="138" ht="15" customHeight="1">
      <c r="A138" s="154" t="n">
        <v>4901</v>
      </c>
      <c r="B138" s="154" t="inlineStr">
        <is>
          <t>Abats</t>
        </is>
      </c>
      <c r="C138" s="154" t="inlineStr">
        <is>
          <t>Débouchés</t>
        </is>
      </c>
      <c r="D138" s="154" t="inlineStr">
        <is>
          <t>Viande bovine</t>
        </is>
      </c>
      <c r="E138" s="154" t="inlineStr">
        <is>
          <t>France</t>
        </is>
      </c>
      <c r="F138" s="154" t="inlineStr">
        <is>
          <t>2019</t>
        </is>
      </c>
      <c r="G138" s="154" t="inlineStr">
        <is>
          <t>kt</t>
        </is>
      </c>
      <c r="H138" s="154" t="inlineStr"/>
      <c r="I138" s="154" t="inlineStr"/>
      <c r="J138" s="154" t="inlineStr"/>
      <c r="K138" s="154" t="inlineStr"/>
      <c r="L138" s="154" t="inlineStr"/>
      <c r="M138" s="154" t="inlineStr"/>
      <c r="N138" s="154" t="inlineStr"/>
      <c r="O138" s="154" t="n">
        <v>0.03645833333333334</v>
      </c>
      <c r="P138" s="154" t="inlineStr"/>
      <c r="Q138" s="154" t="inlineStr"/>
    </row>
    <row r="139" ht="15" customHeight="1">
      <c r="A139" s="183" t="n">
        <v>19</v>
      </c>
      <c r="B139" s="183" t="inlineStr">
        <is>
          <t>Protéines animales transformées</t>
        </is>
      </c>
      <c r="C139" s="183" t="inlineStr">
        <is>
          <t>Export</t>
        </is>
      </c>
      <c r="D139" s="183" t="inlineStr">
        <is>
          <t>Viande bovine</t>
        </is>
      </c>
      <c r="E139" s="183" t="inlineStr">
        <is>
          <t>France</t>
        </is>
      </c>
      <c r="F139" s="183" t="inlineStr">
        <is>
          <t>2023</t>
        </is>
      </c>
      <c r="G139" s="183" t="inlineStr">
        <is>
          <t>kt</t>
        </is>
      </c>
      <c r="H139" s="183" t="inlineStr">
        <is>
          <t>Part de PAT exportées = 66 % (SIFCO)</t>
        </is>
      </c>
      <c r="I139" s="183" t="inlineStr">
        <is>
          <t>SIFCO</t>
        </is>
      </c>
      <c r="J139" s="183" t="inlineStr">
        <is>
          <t>Extrapolation à partir des exportations tous débouchés confondus</t>
        </is>
      </c>
      <c r="K139" s="183" t="inlineStr">
        <is>
          <t>Répartition</t>
        </is>
      </c>
      <c r="L139" s="183" t="inlineStr">
        <is>
          <t>Part de PAT exportées</t>
        </is>
      </c>
      <c r="M139" s="183" t="inlineStr">
        <is>
          <t>Coproduits - SIFCO</t>
        </is>
      </c>
      <c r="N139" s="183" t="inlineStr">
        <is>
          <t>0</t>
        </is>
      </c>
      <c r="O139" s="183" t="n">
        <v>-1</v>
      </c>
      <c r="P139" s="183" t="inlineStr">
        <is>
          <t>Part de PAT exportées</t>
        </is>
      </c>
      <c r="Q139" s="183" t="inlineStr">
        <is>
          <t>SIFCO</t>
        </is>
      </c>
    </row>
    <row r="140" ht="15" customHeight="1">
      <c r="A140" s="154" t="n">
        <v>19</v>
      </c>
      <c r="B140" s="154" t="inlineStr">
        <is>
          <t>Traitement thermique C3 et alimentaire</t>
        </is>
      </c>
      <c r="C140" s="154" t="inlineStr">
        <is>
          <t>Protéines animales transformées</t>
        </is>
      </c>
      <c r="D140" s="154" t="inlineStr">
        <is>
          <t>Viande bovine</t>
        </is>
      </c>
      <c r="E140" s="154" t="inlineStr">
        <is>
          <t>France</t>
        </is>
      </c>
      <c r="F140" s="154" t="inlineStr">
        <is>
          <t>2023</t>
        </is>
      </c>
      <c r="G140" s="154" t="inlineStr">
        <is>
          <t>kt</t>
        </is>
      </c>
      <c r="H140" s="154" t="inlineStr"/>
      <c r="I140" s="154" t="inlineStr"/>
      <c r="J140" s="154" t="inlineStr"/>
      <c r="K140" s="154" t="inlineStr"/>
      <c r="L140" s="154" t="inlineStr"/>
      <c r="M140" s="154" t="inlineStr"/>
      <c r="N140" s="154" t="inlineStr"/>
      <c r="O140" s="154" t="n">
        <v>0.66</v>
      </c>
      <c r="P140" s="154" t="inlineStr"/>
      <c r="Q140" s="154" t="inlineStr"/>
    </row>
    <row r="141" ht="15" customHeight="1">
      <c r="A141" s="183" t="n">
        <v>20</v>
      </c>
      <c r="B141" s="183" t="inlineStr">
        <is>
          <t>Corps gras animaux</t>
        </is>
      </c>
      <c r="C141" s="183" t="inlineStr">
        <is>
          <t>Export</t>
        </is>
      </c>
      <c r="D141" s="183" t="inlineStr">
        <is>
          <t>Viande bovine</t>
        </is>
      </c>
      <c r="E141" s="183" t="inlineStr">
        <is>
          <t>France</t>
        </is>
      </c>
      <c r="F141" s="183" t="inlineStr">
        <is>
          <t>2023</t>
        </is>
      </c>
      <c r="G141" s="183" t="inlineStr">
        <is>
          <t>kt</t>
        </is>
      </c>
      <c r="H141" s="183" t="inlineStr">
        <is>
          <t>Part de CGA exportées = 78 % (SIFCO)</t>
        </is>
      </c>
      <c r="I141" s="183" t="inlineStr">
        <is>
          <t>SIFCO</t>
        </is>
      </c>
      <c r="J141" s="183" t="inlineStr">
        <is>
          <t>Extrapolation à partir des exportations tous débouchés confondus</t>
        </is>
      </c>
      <c r="K141" s="183" t="inlineStr">
        <is>
          <t>Répartition</t>
        </is>
      </c>
      <c r="L141" s="183" t="inlineStr">
        <is>
          <t>Part de CGA exportées</t>
        </is>
      </c>
      <c r="M141" s="183" t="inlineStr">
        <is>
          <t>Coproduits - SIFCO</t>
        </is>
      </c>
      <c r="N141" s="183" t="inlineStr">
        <is>
          <t>0</t>
        </is>
      </c>
      <c r="O141" s="183" t="n">
        <v>-1</v>
      </c>
      <c r="P141" s="183" t="inlineStr">
        <is>
          <t>Part de CGA exportées</t>
        </is>
      </c>
      <c r="Q141" s="183" t="inlineStr">
        <is>
          <t>SIFCO</t>
        </is>
      </c>
    </row>
    <row r="142" ht="15" customHeight="1">
      <c r="A142" s="154" t="n">
        <v>20</v>
      </c>
      <c r="B142" s="154" t="inlineStr">
        <is>
          <t>Traitement thermique C3 et alimentaire</t>
        </is>
      </c>
      <c r="C142" s="154" t="inlineStr">
        <is>
          <t>Corps gras animaux</t>
        </is>
      </c>
      <c r="D142" s="154" t="inlineStr">
        <is>
          <t>Viande bovine</t>
        </is>
      </c>
      <c r="E142" s="154" t="inlineStr">
        <is>
          <t>France</t>
        </is>
      </c>
      <c r="F142" s="154" t="inlineStr">
        <is>
          <t>2023</t>
        </is>
      </c>
      <c r="G142" s="154" t="inlineStr">
        <is>
          <t>kt</t>
        </is>
      </c>
      <c r="H142" s="154" t="inlineStr"/>
      <c r="I142" s="154" t="inlineStr"/>
      <c r="J142" s="154" t="inlineStr"/>
      <c r="K142" s="154" t="inlineStr"/>
      <c r="L142" s="154" t="inlineStr"/>
      <c r="M142" s="154" t="inlineStr"/>
      <c r="N142" s="154" t="inlineStr"/>
      <c r="O142" s="154" t="n">
        <v>0.78</v>
      </c>
      <c r="P142" s="154" t="inlineStr"/>
      <c r="Q142" s="154" t="inlineStr"/>
    </row>
    <row r="143" ht="15" customHeight="1">
      <c r="A143" s="183" t="n">
        <v>34</v>
      </c>
      <c r="B143" s="183" t="inlineStr">
        <is>
          <t>Viande de gros bovins</t>
        </is>
      </c>
      <c r="C143" s="183" t="inlineStr">
        <is>
          <t>Débouchés</t>
        </is>
      </c>
      <c r="D143" s="183" t="inlineStr">
        <is>
          <t>Viande bovine</t>
        </is>
      </c>
      <c r="E143" s="183" t="inlineStr">
        <is>
          <t>France</t>
        </is>
      </c>
      <c r="F143" s="183" t="inlineStr">
        <is>
          <t>2023</t>
        </is>
      </c>
      <c r="G143" s="183" t="inlineStr">
        <is>
          <t>kt</t>
        </is>
      </c>
      <c r="H143" s="183" t="inlineStr"/>
      <c r="I143" s="183" t="inlineStr"/>
      <c r="J143" s="183" t="inlineStr"/>
      <c r="K143" s="183" t="inlineStr"/>
      <c r="L143" s="183" t="inlineStr"/>
      <c r="M143" s="183" t="inlineStr"/>
      <c r="N143" s="183" t="inlineStr"/>
      <c r="O143" s="183" t="n">
        <v>0.44</v>
      </c>
      <c r="P143" s="183" t="inlineStr"/>
      <c r="Q143" s="183" t="inlineStr"/>
    </row>
    <row r="144" ht="15" customHeight="1">
      <c r="A144" s="154" t="n">
        <v>34</v>
      </c>
      <c r="B144" s="154" t="inlineStr">
        <is>
          <t>Viande de gros bovins</t>
        </is>
      </c>
      <c r="C144" s="154" t="inlineStr">
        <is>
          <t>GMS</t>
        </is>
      </c>
      <c r="D144" s="154" t="inlineStr">
        <is>
          <t>Viande bovine</t>
        </is>
      </c>
      <c r="E144" s="154" t="inlineStr">
        <is>
          <t>France</t>
        </is>
      </c>
      <c r="F144" s="154" t="inlineStr">
        <is>
          <t>2023</t>
        </is>
      </c>
      <c r="G144" s="154" t="inlineStr">
        <is>
          <t>kt</t>
        </is>
      </c>
      <c r="H144" s="154" t="inlineStr">
        <is>
          <t>Part de viande de gros bovins consommée en GMS = 44 % (Où va le bœuf ? - Idele)</t>
        </is>
      </c>
      <c r="I144" s="154" t="inlineStr">
        <is>
          <t>Où va le bœuf ? - Idele</t>
        </is>
      </c>
      <c r="J144" s="154" t="inlineStr">
        <is>
          <t>Utilisation de la répartition de 2022, en tec, comprenant également la viande transformée</t>
        </is>
      </c>
      <c r="K144" s="154" t="inlineStr">
        <is>
          <t>Répartition</t>
        </is>
      </c>
      <c r="L144" s="154" t="inlineStr">
        <is>
          <t>Part de viande de gros bovins consommée en GMS</t>
        </is>
      </c>
      <c r="M144" s="154" t="inlineStr">
        <is>
          <t>Consommation - IDELE</t>
        </is>
      </c>
      <c r="N144" s="154" t="inlineStr">
        <is>
          <t>0</t>
        </is>
      </c>
      <c r="O144" s="154" t="n">
        <v>-1</v>
      </c>
      <c r="P144" s="154" t="inlineStr">
        <is>
          <t>Part de viande de gros bovins consommée en GMS</t>
        </is>
      </c>
      <c r="Q144" s="154" t="inlineStr">
        <is>
          <t>Où va le bœuf ? - Idele</t>
        </is>
      </c>
    </row>
    <row r="145" ht="15" customHeight="1">
      <c r="A145" s="183" t="n">
        <v>35</v>
      </c>
      <c r="B145" s="183" t="inlineStr">
        <is>
          <t>Viande de gros bovins</t>
        </is>
      </c>
      <c r="C145" s="183" t="inlineStr">
        <is>
          <t>Boucherie</t>
        </is>
      </c>
      <c r="D145" s="183" t="inlineStr">
        <is>
          <t>Viande bovine</t>
        </is>
      </c>
      <c r="E145" s="183" t="inlineStr">
        <is>
          <t>France</t>
        </is>
      </c>
      <c r="F145" s="183" t="inlineStr">
        <is>
          <t>2023</t>
        </is>
      </c>
      <c r="G145" s="183" t="inlineStr">
        <is>
          <t>kt</t>
        </is>
      </c>
      <c r="H145" s="183" t="inlineStr">
        <is>
          <t>Part de viande de gros bovins consommée en boucherie = 12,2 % (Où va le bœuf ? - Idele)</t>
        </is>
      </c>
      <c r="I145" s="183" t="inlineStr">
        <is>
          <t>Où va le bœuf ? - Idele</t>
        </is>
      </c>
      <c r="J145" s="183" t="inlineStr">
        <is>
          <t>Utilisation de la répartition de 2022, en tec, comprenant également la viande transformée</t>
        </is>
      </c>
      <c r="K145" s="183" t="inlineStr">
        <is>
          <t>Répartition</t>
        </is>
      </c>
      <c r="L145" s="183" t="inlineStr">
        <is>
          <t>Part de viande de gros bovins consommée en boucherie</t>
        </is>
      </c>
      <c r="M145" s="183" t="inlineStr">
        <is>
          <t>Consommation - IDELE</t>
        </is>
      </c>
      <c r="N145" s="183" t="inlineStr">
        <is>
          <t>0</t>
        </is>
      </c>
      <c r="O145" s="183" t="n">
        <v>-1</v>
      </c>
      <c r="P145" s="183" t="inlineStr">
        <is>
          <t>Part de viande de gros bovins consommée en boucherie</t>
        </is>
      </c>
      <c r="Q145" s="183" t="inlineStr">
        <is>
          <t>Où va le bœuf ? - Idele</t>
        </is>
      </c>
    </row>
    <row r="146" ht="15" customHeight="1">
      <c r="A146" s="154" t="n">
        <v>35</v>
      </c>
      <c r="B146" s="154" t="inlineStr">
        <is>
          <t>Viande de gros bovins</t>
        </is>
      </c>
      <c r="C146" s="154" t="inlineStr">
        <is>
          <t>Débouchés</t>
        </is>
      </c>
      <c r="D146" s="154" t="inlineStr">
        <is>
          <t>Viande bovine</t>
        </is>
      </c>
      <c r="E146" s="154" t="inlineStr">
        <is>
          <t>France</t>
        </is>
      </c>
      <c r="F146" s="154" t="inlineStr">
        <is>
          <t>2023</t>
        </is>
      </c>
      <c r="G146" s="154" t="inlineStr">
        <is>
          <t>kt</t>
        </is>
      </c>
      <c r="H146" s="154" t="inlineStr"/>
      <c r="I146" s="154" t="inlineStr"/>
      <c r="J146" s="154" t="inlineStr"/>
      <c r="K146" s="154" t="inlineStr"/>
      <c r="L146" s="154" t="inlineStr"/>
      <c r="M146" s="154" t="inlineStr"/>
      <c r="N146" s="154" t="inlineStr"/>
      <c r="O146" s="154" t="n">
        <v>0.122</v>
      </c>
      <c r="P146" s="154" t="inlineStr"/>
      <c r="Q146" s="154" t="inlineStr"/>
    </row>
    <row r="147" ht="15" customHeight="1">
      <c r="A147" s="183" t="n">
        <v>36</v>
      </c>
      <c r="B147" s="183" t="inlineStr">
        <is>
          <t>Viande de gros bovins</t>
        </is>
      </c>
      <c r="C147" s="183" t="inlineStr">
        <is>
          <t>RHD</t>
        </is>
      </c>
      <c r="D147" s="183" t="inlineStr">
        <is>
          <t>Viande bovine</t>
        </is>
      </c>
      <c r="E147" s="183" t="inlineStr">
        <is>
          <t>France</t>
        </is>
      </c>
      <c r="F147" s="183" t="inlineStr">
        <is>
          <t>2023</t>
        </is>
      </c>
      <c r="G147" s="183" t="inlineStr">
        <is>
          <t>kt</t>
        </is>
      </c>
      <c r="H147" s="183" t="inlineStr">
        <is>
          <t>Part de viande de gros bovins consommée en RHD = 27,1 % (Où va le bœuf ? - Idele)</t>
        </is>
      </c>
      <c r="I147" s="183" t="inlineStr">
        <is>
          <t>Où va le bœuf ? - Idele</t>
        </is>
      </c>
      <c r="J147" s="183" t="inlineStr">
        <is>
          <t>Utilisation de la répartition de 2022, en tec, comprenant également la viande transformée</t>
        </is>
      </c>
      <c r="K147" s="183" t="inlineStr">
        <is>
          <t>Répartition</t>
        </is>
      </c>
      <c r="L147" s="183" t="inlineStr">
        <is>
          <t>Part de viande de gros bovins consommée en RHD</t>
        </is>
      </c>
      <c r="M147" s="183" t="inlineStr">
        <is>
          <t>Consommation - IDELE</t>
        </is>
      </c>
      <c r="N147" s="183" t="inlineStr">
        <is>
          <t>0</t>
        </is>
      </c>
      <c r="O147" s="183" t="n">
        <v>-1</v>
      </c>
      <c r="P147" s="183" t="inlineStr">
        <is>
          <t>Part de viande de gros bovins consommée en RHD</t>
        </is>
      </c>
      <c r="Q147" s="183" t="inlineStr">
        <is>
          <t>Où va le bœuf ? - Idele</t>
        </is>
      </c>
    </row>
    <row r="148" ht="15" customHeight="1">
      <c r="A148" s="154" t="n">
        <v>36</v>
      </c>
      <c r="B148" s="154" t="inlineStr">
        <is>
          <t>Viande de gros bovins</t>
        </is>
      </c>
      <c r="C148" s="154" t="inlineStr">
        <is>
          <t>Débouchés</t>
        </is>
      </c>
      <c r="D148" s="154" t="inlineStr">
        <is>
          <t>Viande bovine</t>
        </is>
      </c>
      <c r="E148" s="154" t="inlineStr">
        <is>
          <t>France</t>
        </is>
      </c>
      <c r="F148" s="154" t="inlineStr">
        <is>
          <t>2023</t>
        </is>
      </c>
      <c r="G148" s="154" t="inlineStr">
        <is>
          <t>kt</t>
        </is>
      </c>
      <c r="H148" s="154" t="inlineStr"/>
      <c r="I148" s="154" t="inlineStr"/>
      <c r="J148" s="154" t="inlineStr"/>
      <c r="K148" s="154" t="inlineStr"/>
      <c r="L148" s="154" t="inlineStr"/>
      <c r="M148" s="154" t="inlineStr"/>
      <c r="N148" s="154" t="inlineStr"/>
      <c r="O148" s="154" t="n">
        <v>0.271</v>
      </c>
      <c r="P148" s="154" t="inlineStr"/>
      <c r="Q148" s="154" t="inlineStr"/>
    </row>
    <row r="149" ht="15" customHeight="1">
      <c r="A149" s="183" t="n">
        <v>37</v>
      </c>
      <c r="B149" s="183" t="inlineStr">
        <is>
          <t>Viande de gros bovins</t>
        </is>
      </c>
      <c r="C149" s="183" t="inlineStr">
        <is>
          <t>Débouchés</t>
        </is>
      </c>
      <c r="D149" s="183" t="inlineStr">
        <is>
          <t>Viande bovine</t>
        </is>
      </c>
      <c r="E149" s="183" t="inlineStr">
        <is>
          <t>France</t>
        </is>
      </c>
      <c r="F149" s="183" t="inlineStr">
        <is>
          <t>2023</t>
        </is>
      </c>
      <c r="G149" s="183" t="inlineStr">
        <is>
          <t>kt</t>
        </is>
      </c>
      <c r="H149" s="183" t="inlineStr"/>
      <c r="I149" s="183" t="inlineStr"/>
      <c r="J149" s="183" t="inlineStr"/>
      <c r="K149" s="183" t="inlineStr"/>
      <c r="L149" s="183" t="inlineStr"/>
      <c r="M149" s="183" t="inlineStr"/>
      <c r="N149" s="183" t="inlineStr"/>
      <c r="O149" s="183" t="n">
        <v>0.122</v>
      </c>
      <c r="P149" s="183" t="inlineStr"/>
      <c r="Q149" s="183" t="inlineStr"/>
    </row>
    <row r="150" ht="15" customHeight="1">
      <c r="A150" s="154" t="n">
        <v>37</v>
      </c>
      <c r="B150" s="154" t="inlineStr">
        <is>
          <t>Viande de gros bovins</t>
        </is>
      </c>
      <c r="C150" s="154" t="inlineStr">
        <is>
          <t>Autres IAA</t>
        </is>
      </c>
      <c r="D150" s="154" t="inlineStr">
        <is>
          <t>Viande bovine</t>
        </is>
      </c>
      <c r="E150" s="154" t="inlineStr">
        <is>
          <t>France</t>
        </is>
      </c>
      <c r="F150" s="154" t="inlineStr">
        <is>
          <t>2023</t>
        </is>
      </c>
      <c r="G150" s="154" t="inlineStr">
        <is>
          <t>kt</t>
        </is>
      </c>
      <c r="H150" s="154" t="inlineStr">
        <is>
          <t>Part de viande de gros bovins pour la fabrication de plats préparés = 12,2 % (Où va le bœuf ? - Idele)</t>
        </is>
      </c>
      <c r="I150" s="154" t="inlineStr">
        <is>
          <t>Où va le bœuf ? - Idele</t>
        </is>
      </c>
      <c r="J150" s="154" t="inlineStr">
        <is>
          <t>Utilisation de la répartition de 2022, en tec, ne comprenant pas la viande transformée</t>
        </is>
      </c>
      <c r="K150" s="154" t="inlineStr">
        <is>
          <t>Répartition</t>
        </is>
      </c>
      <c r="L150" s="154" t="inlineStr">
        <is>
          <t>Part de viande de gros bovins pour la fabrication de plats préparés</t>
        </is>
      </c>
      <c r="M150" s="154" t="inlineStr">
        <is>
          <t>Consommation - IDELE</t>
        </is>
      </c>
      <c r="N150" s="154" t="inlineStr">
        <is>
          <t>0</t>
        </is>
      </c>
      <c r="O150" s="154" t="n">
        <v>-1</v>
      </c>
      <c r="P150" s="154" t="inlineStr">
        <is>
          <t>Part de viande de gros bovins pour la fabrication de plats préparés</t>
        </is>
      </c>
      <c r="Q150" s="154" t="inlineStr">
        <is>
          <t>Où va le bœuf ? - Idele</t>
        </is>
      </c>
    </row>
    <row r="151" ht="15" customHeight="1">
      <c r="A151" s="183" t="n">
        <v>38</v>
      </c>
      <c r="B151" s="183" t="inlineStr">
        <is>
          <t>Viande de gros bovins</t>
        </is>
      </c>
      <c r="C151" s="183" t="inlineStr">
        <is>
          <t>Vente directe et autoconsommation</t>
        </is>
      </c>
      <c r="D151" s="183" t="inlineStr">
        <is>
          <t>Viande bovine</t>
        </is>
      </c>
      <c r="E151" s="183" t="inlineStr">
        <is>
          <t>France</t>
        </is>
      </c>
      <c r="F151" s="183" t="inlineStr">
        <is>
          <t>2023</t>
        </is>
      </c>
      <c r="G151" s="183" t="inlineStr">
        <is>
          <t>kt</t>
        </is>
      </c>
      <c r="H151" s="183" t="inlineStr">
        <is>
          <t>Part de viande de gros bovins vendue directement ou autoconsommée = 4,5 % (Où va le bœuf ? - Idele)</t>
        </is>
      </c>
      <c r="I151" s="183" t="inlineStr">
        <is>
          <t>Où va le bœuf ? - Idele</t>
        </is>
      </c>
      <c r="J151" s="183" t="inlineStr">
        <is>
          <t>Utilisation de la répartition de 2022, en tec</t>
        </is>
      </c>
      <c r="K151" s="183" t="inlineStr">
        <is>
          <t>Répartition</t>
        </is>
      </c>
      <c r="L151" s="183" t="inlineStr">
        <is>
          <t>Part de viande de gros bovins vendue directement ou autoconsommée</t>
        </is>
      </c>
      <c r="M151" s="183" t="inlineStr">
        <is>
          <t>Consommation - IDELE</t>
        </is>
      </c>
      <c r="N151" s="183" t="inlineStr">
        <is>
          <t>0</t>
        </is>
      </c>
      <c r="O151" s="183" t="n">
        <v>-1</v>
      </c>
      <c r="P151" s="183" t="inlineStr">
        <is>
          <t>Part de viande de gros bovins vendue directement ou autoconsommée</t>
        </is>
      </c>
      <c r="Q151" s="183" t="inlineStr">
        <is>
          <t>Où va le bœuf ? - Idele</t>
        </is>
      </c>
    </row>
    <row r="152" ht="15" customHeight="1">
      <c r="A152" s="154" t="n">
        <v>38</v>
      </c>
      <c r="B152" s="154" t="inlineStr">
        <is>
          <t>Viande de gros bovins</t>
        </is>
      </c>
      <c r="C152" s="154" t="inlineStr">
        <is>
          <t>Débouchés</t>
        </is>
      </c>
      <c r="D152" s="154" t="inlineStr">
        <is>
          <t>Viande bovine</t>
        </is>
      </c>
      <c r="E152" s="154" t="inlineStr">
        <is>
          <t>France</t>
        </is>
      </c>
      <c r="F152" s="154" t="inlineStr">
        <is>
          <t>2023</t>
        </is>
      </c>
      <c r="G152" s="154" t="inlineStr">
        <is>
          <t>kt</t>
        </is>
      </c>
      <c r="H152" s="154" t="inlineStr"/>
      <c r="I152" s="154" t="inlineStr"/>
      <c r="J152" s="154" t="inlineStr"/>
      <c r="K152" s="154" t="inlineStr"/>
      <c r="L152" s="154" t="inlineStr"/>
      <c r="M152" s="154" t="inlineStr"/>
      <c r="N152" s="154" t="inlineStr"/>
      <c r="O152" s="154" t="n">
        <v>0.045</v>
      </c>
      <c r="P152" s="154" t="inlineStr"/>
      <c r="Q152" s="154" t="inlineStr"/>
    </row>
    <row r="153" ht="15" customHeight="1">
      <c r="A153" s="183" t="n">
        <v>39</v>
      </c>
      <c r="B153" s="183" t="inlineStr">
        <is>
          <t>Abattage / découpe de gros bovins</t>
        </is>
      </c>
      <c r="C153" s="183" t="inlineStr">
        <is>
          <t>Viande de gros bovins</t>
        </is>
      </c>
      <c r="D153" s="183" t="inlineStr">
        <is>
          <t>Viande bovine</t>
        </is>
      </c>
      <c r="E153" s="183" t="inlineStr">
        <is>
          <t>France</t>
        </is>
      </c>
      <c r="F153" s="183" t="inlineStr">
        <is>
          <t>2023</t>
        </is>
      </c>
      <c r="G153" s="183" t="inlineStr">
        <is>
          <t>kt</t>
        </is>
      </c>
      <c r="H153" s="183" t="inlineStr">
        <is>
          <t>Rendement en viande de l'abattage-découpe de gros bovins = 38,36 % (Blézat)</t>
        </is>
      </c>
      <c r="I153" s="183" t="inlineStr">
        <is>
          <t>Blézat</t>
        </is>
      </c>
      <c r="J153" s="183" t="inlineStr">
        <is>
          <t>0</t>
        </is>
      </c>
      <c r="K153" s="183" t="inlineStr">
        <is>
          <t>Rendement</t>
        </is>
      </c>
      <c r="L153" s="183" t="inlineStr">
        <is>
          <t>Rendement en viande de l'abattage-découpe de gros bovins</t>
        </is>
      </c>
      <c r="M153" s="183" t="inlineStr">
        <is>
          <t>Anatomie - Blézat</t>
        </is>
      </c>
      <c r="N153" s="183" t="inlineStr">
        <is>
          <t>0</t>
        </is>
      </c>
      <c r="O153" s="183" t="n">
        <v>0.16</v>
      </c>
      <c r="P153" s="183" t="inlineStr"/>
      <c r="Q153" s="183" t="inlineStr"/>
    </row>
    <row r="154" ht="15" customHeight="1">
      <c r="A154" s="154" t="n">
        <v>39</v>
      </c>
      <c r="B154" s="154" t="inlineStr">
        <is>
          <t>Viande de gros bovins</t>
        </is>
      </c>
      <c r="C154" s="154" t="inlineStr">
        <is>
          <t>Export</t>
        </is>
      </c>
      <c r="D154" s="154" t="inlineStr">
        <is>
          <t>Viande bovine</t>
        </is>
      </c>
      <c r="E154" s="154" t="inlineStr">
        <is>
          <t>France</t>
        </is>
      </c>
      <c r="F154" s="154" t="inlineStr">
        <is>
          <t>2023</t>
        </is>
      </c>
      <c r="G154" s="154" t="inlineStr">
        <is>
          <t>kt</t>
        </is>
      </c>
      <c r="H154" s="154" t="inlineStr">
        <is>
          <t>Part de viande de gros bovins exportée = 16 % (Où va le bœuf ? - Idele)</t>
        </is>
      </c>
      <c r="I154" s="154" t="inlineStr">
        <is>
          <t>Où va le bœuf ? - Idele</t>
        </is>
      </c>
      <c r="J154" s="154" t="inlineStr">
        <is>
          <t>Utilisation de la répartition de 2022, en tec</t>
        </is>
      </c>
      <c r="K154" s="154" t="inlineStr">
        <is>
          <t>Répartition</t>
        </is>
      </c>
      <c r="L154" s="154" t="inlineStr">
        <is>
          <t>Part de viande de gros bovins exportée</t>
        </is>
      </c>
      <c r="M154" s="154" t="inlineStr">
        <is>
          <t>Consommation - IDELE</t>
        </is>
      </c>
      <c r="N154" s="154" t="inlineStr">
        <is>
          <t>0</t>
        </is>
      </c>
      <c r="O154" s="154" t="n">
        <v>-1</v>
      </c>
      <c r="P154" s="154" t="inlineStr">
        <is>
          <t>Part de viande de gros bovins exportée</t>
        </is>
      </c>
      <c r="Q154" s="154" t="inlineStr">
        <is>
          <t>Où va le bœuf ? - Idele</t>
        </is>
      </c>
    </row>
    <row r="155" ht="15" customHeight="1">
      <c r="A155" s="183" t="n">
        <v>40</v>
      </c>
      <c r="B155" s="183" t="inlineStr">
        <is>
          <t>Abattage / découpe de gros bovins</t>
        </is>
      </c>
      <c r="C155" s="183" t="inlineStr">
        <is>
          <t>Viande de gros bovins</t>
        </is>
      </c>
      <c r="D155" s="183" t="inlineStr">
        <is>
          <t>Viande bovine</t>
        </is>
      </c>
      <c r="E155" s="183" t="inlineStr">
        <is>
          <t>France</t>
        </is>
      </c>
      <c r="F155" s="183" t="inlineStr">
        <is>
          <t>2023</t>
        </is>
      </c>
      <c r="G155" s="183" t="inlineStr">
        <is>
          <t>kt</t>
        </is>
      </c>
      <c r="H155" s="183" t="inlineStr">
        <is>
          <t>Rendement en viande de l'abattage-découpe de gros bovins = 38,36 % (Blézat)</t>
        </is>
      </c>
      <c r="I155" s="183" t="inlineStr">
        <is>
          <t>Blézat</t>
        </is>
      </c>
      <c r="J155" s="183" t="inlineStr">
        <is>
          <t>0</t>
        </is>
      </c>
      <c r="K155" s="183" t="inlineStr">
        <is>
          <t>Rendement</t>
        </is>
      </c>
      <c r="L155" s="183" t="inlineStr">
        <is>
          <t>Rendement en viande de l'abattage-découpe de gros bovins</t>
        </is>
      </c>
      <c r="M155" s="183" t="inlineStr">
        <is>
          <t>Anatomie - Blézat</t>
        </is>
      </c>
      <c r="N155" s="183" t="inlineStr">
        <is>
          <t>0</t>
        </is>
      </c>
      <c r="O155" s="183" t="n">
        <v>0.2548036758563074</v>
      </c>
      <c r="P155" s="183" t="inlineStr"/>
      <c r="Q155" s="183" t="inlineStr"/>
    </row>
    <row r="156" ht="15" customHeight="1">
      <c r="A156" s="154" t="n">
        <v>40</v>
      </c>
      <c r="B156" s="154" t="inlineStr">
        <is>
          <t>Import</t>
        </is>
      </c>
      <c r="C156" s="154" t="inlineStr">
        <is>
          <t>Viande de gros bovins</t>
        </is>
      </c>
      <c r="D156" s="154" t="inlineStr">
        <is>
          <t>Viande bovine</t>
        </is>
      </c>
      <c r="E156" s="154" t="inlineStr">
        <is>
          <t>France</t>
        </is>
      </c>
      <c r="F156" s="154" t="inlineStr">
        <is>
          <t>2023</t>
        </is>
      </c>
      <c r="G156" s="154" t="inlineStr">
        <is>
          <t>kt</t>
        </is>
      </c>
      <c r="H156" s="154" t="inlineStr">
        <is>
          <t>Part de viande de gros bovins importée = 25,48 % (Où va le bœuf ? - Idele)</t>
        </is>
      </c>
      <c r="I156" s="154" t="inlineStr">
        <is>
          <t>Où va le bœuf ? - Idele</t>
        </is>
      </c>
      <c r="J156" s="154" t="inlineStr">
        <is>
          <t>Utilisation de la répartition de 2022, en tec</t>
        </is>
      </c>
      <c r="K156" s="154" t="inlineStr">
        <is>
          <t>Répartition</t>
        </is>
      </c>
      <c r="L156" s="154" t="inlineStr">
        <is>
          <t>Part de viande de gros bovins importée</t>
        </is>
      </c>
      <c r="M156" s="154" t="inlineStr">
        <is>
          <t>Consommation - IDELE</t>
        </is>
      </c>
      <c r="N156" s="154" t="inlineStr">
        <is>
          <t>0</t>
        </is>
      </c>
      <c r="O156" s="154" t="n">
        <v>-1</v>
      </c>
      <c r="P156" s="154" t="inlineStr">
        <is>
          <t>Part de viande de gros bovins importée</t>
        </is>
      </c>
      <c r="Q156" s="154" t="inlineStr">
        <is>
          <t>Où va le bœuf ? - Idele</t>
        </is>
      </c>
    </row>
    <row r="157" ht="15" customHeight="1">
      <c r="A157" s="183" t="n">
        <v>102</v>
      </c>
      <c r="B157" s="183" t="inlineStr">
        <is>
          <t>Abattage / découpe de veaux</t>
        </is>
      </c>
      <c r="C157" s="183" t="inlineStr">
        <is>
          <t>Viande de veaux</t>
        </is>
      </c>
      <c r="D157" s="183" t="inlineStr">
        <is>
          <t>Viande bovine</t>
        </is>
      </c>
      <c r="E157" s="183" t="inlineStr">
        <is>
          <t>France</t>
        </is>
      </c>
      <c r="F157" s="183" t="inlineStr">
        <is>
          <t>2023</t>
        </is>
      </c>
      <c r="G157" s="183" t="inlineStr">
        <is>
          <t>kt</t>
        </is>
      </c>
      <c r="H157" s="183" t="inlineStr">
        <is>
          <t>Rendement en viande de l'abattage-découpe de veaux = 40,61 % (Blézat)</t>
        </is>
      </c>
      <c r="I157" s="183" t="inlineStr">
        <is>
          <t>Blézat</t>
        </is>
      </c>
      <c r="J157" s="183" t="inlineStr">
        <is>
          <t>0</t>
        </is>
      </c>
      <c r="K157" s="183" t="inlineStr">
        <is>
          <t>Rendement</t>
        </is>
      </c>
      <c r="L157" s="183" t="inlineStr">
        <is>
          <t>Rendement en viande de l'abattage-découpe de veaux</t>
        </is>
      </c>
      <c r="M157" s="183" t="inlineStr">
        <is>
          <t>Anatomie - Blézat</t>
        </is>
      </c>
      <c r="N157" s="183" t="inlineStr">
        <is>
          <t>0</t>
        </is>
      </c>
      <c r="O157" s="183" t="n">
        <v>-1</v>
      </c>
      <c r="P157" s="183" t="inlineStr">
        <is>
          <t>Rendement en viande de l'abattage-découpe de veaux</t>
        </is>
      </c>
      <c r="Q157" s="183" t="inlineStr">
        <is>
          <t>Blézat</t>
        </is>
      </c>
    </row>
    <row r="158" ht="15" customHeight="1">
      <c r="A158" s="154" t="n">
        <v>102</v>
      </c>
      <c r="B158" s="154" t="inlineStr">
        <is>
          <t>Veaux</t>
        </is>
      </c>
      <c r="C158" s="154" t="inlineStr">
        <is>
          <t>Abattage / découpe de veaux</t>
        </is>
      </c>
      <c r="D158" s="154" t="inlineStr">
        <is>
          <t>Viande bovine</t>
        </is>
      </c>
      <c r="E158" s="154" t="inlineStr">
        <is>
          <t>France</t>
        </is>
      </c>
      <c r="F158" s="154" t="inlineStr">
        <is>
          <t>2023</t>
        </is>
      </c>
      <c r="G158" s="154" t="inlineStr">
        <is>
          <t>kt</t>
        </is>
      </c>
      <c r="H158" s="154" t="inlineStr">
        <is>
          <t>Abattages de veaux = 257  (Agreste - Statistique Agricole Annuelle - SSP)</t>
        </is>
      </c>
      <c r="I158" s="154" t="inlineStr">
        <is>
          <t>Agreste - Statistique Agricole Annuelle - SSP</t>
        </is>
      </c>
      <c r="J158" s="154" t="inlineStr"/>
      <c r="K158" s="154" t="inlineStr">
        <is>
          <t>Volume</t>
        </is>
      </c>
      <c r="L158" s="154" t="inlineStr">
        <is>
          <t>Abattages de veaux</t>
        </is>
      </c>
      <c r="M158" s="154" t="inlineStr">
        <is>
          <t>Abattages - AGRESTE</t>
        </is>
      </c>
      <c r="N158" s="154" t="inlineStr">
        <is>
          <t>Très élevée</t>
        </is>
      </c>
      <c r="O158" s="154" t="n">
        <v>0.4060606060606061</v>
      </c>
      <c r="P158" s="154" t="inlineStr"/>
      <c r="Q158" s="154" t="inlineStr"/>
    </row>
    <row r="159" ht="15" customHeight="1">
      <c r="A159" s="183" t="n">
        <v>202</v>
      </c>
      <c r="B159" s="183" t="inlineStr">
        <is>
          <t>Veaux</t>
        </is>
      </c>
      <c r="C159" s="183" t="inlineStr">
        <is>
          <t>Abattage / découpe de veaux</t>
        </is>
      </c>
      <c r="D159" s="183" t="inlineStr">
        <is>
          <t>Viande bovine</t>
        </is>
      </c>
      <c r="E159" s="183" t="inlineStr">
        <is>
          <t>France</t>
        </is>
      </c>
      <c r="F159" s="183" t="inlineStr">
        <is>
          <t>2023</t>
        </is>
      </c>
      <c r="G159" s="183" t="inlineStr">
        <is>
          <t>kt</t>
        </is>
      </c>
      <c r="H159" s="183" t="inlineStr">
        <is>
          <t>Abattages de veaux = 257  (Agreste - Statistique Agricole Annuelle - SSP)</t>
        </is>
      </c>
      <c r="I159" s="183" t="inlineStr">
        <is>
          <t>Agreste - Statistique Agricole Annuelle - SSP</t>
        </is>
      </c>
      <c r="J159" s="183" t="inlineStr"/>
      <c r="K159" s="183" t="inlineStr">
        <is>
          <t>Volume</t>
        </is>
      </c>
      <c r="L159" s="183" t="inlineStr">
        <is>
          <t>Abattages de veaux</t>
        </is>
      </c>
      <c r="M159" s="183" t="inlineStr">
        <is>
          <t>Abattages - AGRESTE</t>
        </is>
      </c>
      <c r="N159" s="183" t="inlineStr">
        <is>
          <t>Très élevée</t>
        </is>
      </c>
      <c r="O159" s="183" t="n">
        <v>0.09510822510822511</v>
      </c>
      <c r="P159" s="183" t="inlineStr"/>
      <c r="Q159" s="183" t="inlineStr"/>
    </row>
    <row r="160" ht="15" customHeight="1">
      <c r="A160" s="154" t="n">
        <v>202</v>
      </c>
      <c r="B160" s="154" t="inlineStr">
        <is>
          <t>Abattage / découpe de veaux</t>
        </is>
      </c>
      <c r="C160" s="154" t="inlineStr">
        <is>
          <t>Abats</t>
        </is>
      </c>
      <c r="D160" s="154" t="inlineStr">
        <is>
          <t>Viande bovine</t>
        </is>
      </c>
      <c r="E160" s="154" t="inlineStr">
        <is>
          <t>France</t>
        </is>
      </c>
      <c r="F160" s="154" t="inlineStr">
        <is>
          <t>2023</t>
        </is>
      </c>
      <c r="G160" s="154" t="inlineStr">
        <is>
          <t>kt</t>
        </is>
      </c>
      <c r="H160" s="154" t="inlineStr">
        <is>
          <t>Rendement en abats de l'abattage-découpe de veaux = 9,51 % (Blézat)</t>
        </is>
      </c>
      <c r="I160" s="154" t="inlineStr">
        <is>
          <t>Blézat</t>
        </is>
      </c>
      <c r="J160" s="154" t="inlineStr">
        <is>
          <t>0</t>
        </is>
      </c>
      <c r="K160" s="154" t="inlineStr">
        <is>
          <t>Rendement</t>
        </is>
      </c>
      <c r="L160" s="154" t="inlineStr">
        <is>
          <t>Rendement en abats de l'abattage-découpe de veaux</t>
        </is>
      </c>
      <c r="M160" s="154" t="inlineStr">
        <is>
          <t>Anatomie - Blézat</t>
        </is>
      </c>
      <c r="N160" s="154" t="inlineStr">
        <is>
          <t>0</t>
        </is>
      </c>
      <c r="O160" s="154" t="n">
        <v>-1</v>
      </c>
      <c r="P160" s="154" t="inlineStr">
        <is>
          <t>Rendement en abats de l'abattage-découpe de veaux</t>
        </is>
      </c>
      <c r="Q160" s="154" t="inlineStr">
        <is>
          <t>Blézat</t>
        </is>
      </c>
    </row>
    <row r="161" ht="15" customHeight="1">
      <c r="A161" s="183" t="n">
        <v>302</v>
      </c>
      <c r="B161" s="183" t="inlineStr">
        <is>
          <t>Abattage / découpe de veaux</t>
        </is>
      </c>
      <c r="C161" s="183" t="inlineStr">
        <is>
          <t>C1</t>
        </is>
      </c>
      <c r="D161" s="183" t="inlineStr">
        <is>
          <t>Viande bovine</t>
        </is>
      </c>
      <c r="E161" s="183" t="inlineStr">
        <is>
          <t>France</t>
        </is>
      </c>
      <c r="F161" s="183" t="inlineStr">
        <is>
          <t>2023</t>
        </is>
      </c>
      <c r="G161" s="183" t="inlineStr">
        <is>
          <t>kt</t>
        </is>
      </c>
      <c r="H161" s="183" t="inlineStr">
        <is>
          <t>Rendement en coproduits C1 de l'abattage-découpe de veaux = 5,63 % (Blézat)</t>
        </is>
      </c>
      <c r="I161" s="183" t="inlineStr">
        <is>
          <t>Blézat</t>
        </is>
      </c>
      <c r="J161" s="183" t="inlineStr">
        <is>
          <t>0</t>
        </is>
      </c>
      <c r="K161" s="183" t="inlineStr">
        <is>
          <t>Rendement</t>
        </is>
      </c>
      <c r="L161" s="183" t="inlineStr">
        <is>
          <t>Rendement en coproduits C1 de l'abattage-découpe de veaux</t>
        </is>
      </c>
      <c r="M161" s="183" t="inlineStr">
        <is>
          <t>Anatomie - Blézat</t>
        </is>
      </c>
      <c r="N161" s="183" t="inlineStr">
        <is>
          <t>0</t>
        </is>
      </c>
      <c r="O161" s="183" t="n">
        <v>-1</v>
      </c>
      <c r="P161" s="183" t="inlineStr">
        <is>
          <t>Rendement en coproduits C1 de l'abattage-découpe de veaux</t>
        </is>
      </c>
      <c r="Q161" s="183" t="inlineStr">
        <is>
          <t>Blézat</t>
        </is>
      </c>
    </row>
    <row r="162" ht="15" customHeight="1">
      <c r="A162" s="154" t="n">
        <v>302</v>
      </c>
      <c r="B162" s="154" t="inlineStr">
        <is>
          <t>Veaux</t>
        </is>
      </c>
      <c r="C162" s="154" t="inlineStr">
        <is>
          <t>Abattage / découpe de veaux</t>
        </is>
      </c>
      <c r="D162" s="154" t="inlineStr">
        <is>
          <t>Viande bovine</t>
        </is>
      </c>
      <c r="E162" s="154" t="inlineStr">
        <is>
          <t>France</t>
        </is>
      </c>
      <c r="F162" s="154" t="inlineStr">
        <is>
          <t>2023</t>
        </is>
      </c>
      <c r="G162" s="154" t="inlineStr">
        <is>
          <t>kt</t>
        </is>
      </c>
      <c r="H162" s="154" t="inlineStr">
        <is>
          <t>Abattages de veaux = 257  (Agreste - Statistique Agricole Annuelle - SSP)</t>
        </is>
      </c>
      <c r="I162" s="154" t="inlineStr">
        <is>
          <t>Agreste - Statistique Agricole Annuelle - SSP</t>
        </is>
      </c>
      <c r="J162" s="154" t="inlineStr"/>
      <c r="K162" s="154" t="inlineStr">
        <is>
          <t>Volume</t>
        </is>
      </c>
      <c r="L162" s="154" t="inlineStr">
        <is>
          <t>Abattages de veaux</t>
        </is>
      </c>
      <c r="M162" s="154" t="inlineStr">
        <is>
          <t>Abattages - AGRESTE</t>
        </is>
      </c>
      <c r="N162" s="154" t="inlineStr">
        <is>
          <t>Très élevée</t>
        </is>
      </c>
      <c r="O162" s="154" t="n">
        <v>0.05627705627705628</v>
      </c>
      <c r="P162" s="154" t="inlineStr"/>
      <c r="Q162" s="154" t="inlineStr"/>
    </row>
    <row r="163" ht="15" customHeight="1">
      <c r="A163" s="183" t="n">
        <v>402</v>
      </c>
      <c r="B163" s="183" t="inlineStr">
        <is>
          <t>Veaux</t>
        </is>
      </c>
      <c r="C163" s="183" t="inlineStr">
        <is>
          <t>Abattage / découpe de veaux</t>
        </is>
      </c>
      <c r="D163" s="183" t="inlineStr">
        <is>
          <t>Viande bovine</t>
        </is>
      </c>
      <c r="E163" s="183" t="inlineStr">
        <is>
          <t>France</t>
        </is>
      </c>
      <c r="F163" s="183" t="inlineStr">
        <is>
          <t>2023</t>
        </is>
      </c>
      <c r="G163" s="183" t="inlineStr">
        <is>
          <t>kt</t>
        </is>
      </c>
      <c r="H163" s="183" t="inlineStr">
        <is>
          <t>Abattages de veaux = 257  (Agreste - Statistique Agricole Annuelle - SSP)</t>
        </is>
      </c>
      <c r="I163" s="183" t="inlineStr">
        <is>
          <t>Agreste - Statistique Agricole Annuelle - SSP</t>
        </is>
      </c>
      <c r="J163" s="183" t="inlineStr"/>
      <c r="K163" s="183" t="inlineStr">
        <is>
          <t>Volume</t>
        </is>
      </c>
      <c r="L163" s="183" t="inlineStr">
        <is>
          <t>Abattages de veaux</t>
        </is>
      </c>
      <c r="M163" s="183" t="inlineStr">
        <is>
          <t>Abattages - AGRESTE</t>
        </is>
      </c>
      <c r="N163" s="183" t="inlineStr">
        <is>
          <t>Très élevée</t>
        </is>
      </c>
      <c r="O163" s="183" t="n">
        <v>0</v>
      </c>
      <c r="P163" s="183" t="inlineStr"/>
      <c r="Q163" s="183" t="inlineStr"/>
    </row>
    <row r="164" ht="15" customHeight="1">
      <c r="A164" s="154" t="n">
        <v>402</v>
      </c>
      <c r="B164" s="154" t="inlineStr">
        <is>
          <t>Abattage / découpe de veaux</t>
        </is>
      </c>
      <c r="C164" s="154" t="inlineStr">
        <is>
          <t>C2</t>
        </is>
      </c>
      <c r="D164" s="154" t="inlineStr">
        <is>
          <t>Viande bovine</t>
        </is>
      </c>
      <c r="E164" s="154" t="inlineStr">
        <is>
          <t>France</t>
        </is>
      </c>
      <c r="F164" s="154" t="inlineStr">
        <is>
          <t>2023</t>
        </is>
      </c>
      <c r="G164" s="154" t="inlineStr">
        <is>
          <t>kt</t>
        </is>
      </c>
      <c r="H164" s="154" t="inlineStr">
        <is>
          <t>Rendement en coproduits C2 de l'abattage-découpe de veaux = 0 % (Blézat)</t>
        </is>
      </c>
      <c r="I164" s="154" t="inlineStr">
        <is>
          <t>Blézat</t>
        </is>
      </c>
      <c r="J164" s="154" t="inlineStr">
        <is>
          <t>0</t>
        </is>
      </c>
      <c r="K164" s="154" t="inlineStr">
        <is>
          <t>Rendement</t>
        </is>
      </c>
      <c r="L164" s="154" t="inlineStr">
        <is>
          <t>Rendement en coproduits C2 de l'abattage-découpe de veaux</t>
        </is>
      </c>
      <c r="M164" s="154" t="inlineStr">
        <is>
          <t>Anatomie - Blézat</t>
        </is>
      </c>
      <c r="N164" s="154" t="inlineStr">
        <is>
          <t>0</t>
        </is>
      </c>
      <c r="O164" s="154" t="n">
        <v>-1</v>
      </c>
      <c r="P164" s="154" t="inlineStr">
        <is>
          <t>Rendement en coproduits C2 de l'abattage-découpe de veaux</t>
        </is>
      </c>
      <c r="Q164" s="154" t="inlineStr">
        <is>
          <t>Blézat</t>
        </is>
      </c>
    </row>
    <row r="165" ht="15" customHeight="1">
      <c r="A165" s="183" t="n">
        <v>502</v>
      </c>
      <c r="B165" s="183" t="inlineStr">
        <is>
          <t>Veaux</t>
        </is>
      </c>
      <c r="C165" s="183" t="inlineStr">
        <is>
          <t>Abattage / découpe de veaux</t>
        </is>
      </c>
      <c r="D165" s="183" t="inlineStr">
        <is>
          <t>Viande bovine</t>
        </is>
      </c>
      <c r="E165" s="183" t="inlineStr">
        <is>
          <t>France</t>
        </is>
      </c>
      <c r="F165" s="183" t="inlineStr">
        <is>
          <t>2023</t>
        </is>
      </c>
      <c r="G165" s="183" t="inlineStr">
        <is>
          <t>kt</t>
        </is>
      </c>
      <c r="H165" s="183" t="inlineStr">
        <is>
          <t>Abattages de veaux = 257  (Agreste - Statistique Agricole Annuelle - SSP)</t>
        </is>
      </c>
      <c r="I165" s="183" t="inlineStr">
        <is>
          <t>Agreste - Statistique Agricole Annuelle - SSP</t>
        </is>
      </c>
      <c r="J165" s="183" t="inlineStr"/>
      <c r="K165" s="183" t="inlineStr">
        <is>
          <t>Volume</t>
        </is>
      </c>
      <c r="L165" s="183" t="inlineStr">
        <is>
          <t>Abattages de veaux</t>
        </is>
      </c>
      <c r="M165" s="183" t="inlineStr">
        <is>
          <t>Abattages - AGRESTE</t>
        </is>
      </c>
      <c r="N165" s="183" t="inlineStr">
        <is>
          <t>Très élevée</t>
        </is>
      </c>
      <c r="O165" s="183" t="n">
        <v>0.3659307359307359</v>
      </c>
      <c r="P165" s="183" t="inlineStr"/>
      <c r="Q165" s="183" t="inlineStr"/>
    </row>
    <row r="166" ht="15" customHeight="1">
      <c r="A166" s="154" t="n">
        <v>502</v>
      </c>
      <c r="B166" s="154" t="inlineStr">
        <is>
          <t>Abattage / découpe de veaux</t>
        </is>
      </c>
      <c r="C166" s="154" t="inlineStr">
        <is>
          <t>C3 et alimentaire</t>
        </is>
      </c>
      <c r="D166" s="154" t="inlineStr">
        <is>
          <t>Viande bovine</t>
        </is>
      </c>
      <c r="E166" s="154" t="inlineStr">
        <is>
          <t>France</t>
        </is>
      </c>
      <c r="F166" s="154" t="inlineStr">
        <is>
          <t>2023</t>
        </is>
      </c>
      <c r="G166" s="154" t="inlineStr">
        <is>
          <t>kt</t>
        </is>
      </c>
      <c r="H166" s="154" t="inlineStr">
        <is>
          <t>Rendement en coproduits C3 et alimentaire de l'abattage-découpe de veaux = 36,59 % (Blézat)</t>
        </is>
      </c>
      <c r="I166" s="154" t="inlineStr">
        <is>
          <t>Blézat</t>
        </is>
      </c>
      <c r="J166" s="154" t="inlineStr">
        <is>
          <t>0</t>
        </is>
      </c>
      <c r="K166" s="154" t="inlineStr">
        <is>
          <t>Rendement</t>
        </is>
      </c>
      <c r="L166" s="154" t="inlineStr">
        <is>
          <t>Rendement en coproduits C3 et alimentaire de l'abattage-découpe de veaux</t>
        </is>
      </c>
      <c r="M166" s="154" t="inlineStr">
        <is>
          <t>Anatomie - Blézat</t>
        </is>
      </c>
      <c r="N166" s="154" t="inlineStr">
        <is>
          <t>0</t>
        </is>
      </c>
      <c r="O166" s="154" t="n">
        <v>-1</v>
      </c>
      <c r="P166" s="154" t="inlineStr">
        <is>
          <t>Rendement en coproduits C3 et alimentaire de l'abattage-découpe de veaux</t>
        </is>
      </c>
      <c r="Q166" s="154" t="inlineStr">
        <is>
          <t>Blézat</t>
        </is>
      </c>
    </row>
    <row r="167" ht="15" customHeight="1">
      <c r="A167" s="183" t="n">
        <v>602</v>
      </c>
      <c r="B167" s="183" t="inlineStr">
        <is>
          <t>Abattage / découpe de veaux</t>
        </is>
      </c>
      <c r="C167" s="183" t="inlineStr">
        <is>
          <t>Cuirs</t>
        </is>
      </c>
      <c r="D167" s="183" t="inlineStr">
        <is>
          <t>Viande bovine</t>
        </is>
      </c>
      <c r="E167" s="183" t="inlineStr">
        <is>
          <t>France</t>
        </is>
      </c>
      <c r="F167" s="183" t="inlineStr">
        <is>
          <t>2023</t>
        </is>
      </c>
      <c r="G167" s="183" t="inlineStr">
        <is>
          <t>kt</t>
        </is>
      </c>
      <c r="H167" s="183" t="inlineStr">
        <is>
          <t>Rendement en cuirs de l'abattage-découpe de veaux = 6,49 % (Blézat)</t>
        </is>
      </c>
      <c r="I167" s="183" t="inlineStr">
        <is>
          <t>Blézat</t>
        </is>
      </c>
      <c r="J167" s="183" t="inlineStr">
        <is>
          <t>0</t>
        </is>
      </c>
      <c r="K167" s="183" t="inlineStr">
        <is>
          <t>Rendement</t>
        </is>
      </c>
      <c r="L167" s="183" t="inlineStr">
        <is>
          <t>Rendement en cuirs de l'abattage-découpe de veaux</t>
        </is>
      </c>
      <c r="M167" s="183" t="inlineStr">
        <is>
          <t>Anatomie - Blézat</t>
        </is>
      </c>
      <c r="N167" s="183" t="inlineStr">
        <is>
          <t>0</t>
        </is>
      </c>
      <c r="O167" s="183" t="n">
        <v>-1</v>
      </c>
      <c r="P167" s="183" t="inlineStr">
        <is>
          <t>Rendement en cuirs de l'abattage-découpe de veaux</t>
        </is>
      </c>
      <c r="Q167" s="183" t="inlineStr">
        <is>
          <t>Blézat</t>
        </is>
      </c>
    </row>
    <row r="168" ht="15" customHeight="1">
      <c r="A168" s="154" t="n">
        <v>602</v>
      </c>
      <c r="B168" s="154" t="inlineStr">
        <is>
          <t>Veaux</t>
        </is>
      </c>
      <c r="C168" s="154" t="inlineStr">
        <is>
          <t>Abattage / découpe de veaux</t>
        </is>
      </c>
      <c r="D168" s="154" t="inlineStr">
        <is>
          <t>Viande bovine</t>
        </is>
      </c>
      <c r="E168" s="154" t="inlineStr">
        <is>
          <t>France</t>
        </is>
      </c>
      <c r="F168" s="154" t="inlineStr">
        <is>
          <t>2023</t>
        </is>
      </c>
      <c r="G168" s="154" t="inlineStr">
        <is>
          <t>kt</t>
        </is>
      </c>
      <c r="H168" s="154" t="inlineStr">
        <is>
          <t>Abattages de veaux = 257  (Agreste - Statistique Agricole Annuelle - SSP)</t>
        </is>
      </c>
      <c r="I168" s="154" t="inlineStr">
        <is>
          <t>Agreste - Statistique Agricole Annuelle - SSP</t>
        </is>
      </c>
      <c r="J168" s="154" t="inlineStr"/>
      <c r="K168" s="154" t="inlineStr">
        <is>
          <t>Volume</t>
        </is>
      </c>
      <c r="L168" s="154" t="inlineStr">
        <is>
          <t>Abattages de veaux</t>
        </is>
      </c>
      <c r="M168" s="154" t="inlineStr">
        <is>
          <t>Abattages - AGRESTE</t>
        </is>
      </c>
      <c r="N168" s="154" t="inlineStr">
        <is>
          <t>Très élevée</t>
        </is>
      </c>
      <c r="O168" s="154" t="n">
        <v>0.06493506493506493</v>
      </c>
      <c r="P168" s="154" t="inlineStr"/>
      <c r="Q168" s="154" t="inlineStr"/>
    </row>
    <row r="169" ht="15" customHeight="1">
      <c r="A169" s="183" t="n">
        <v>702</v>
      </c>
      <c r="B169" s="183" t="inlineStr">
        <is>
          <t>Abattage / découpe de veaux</t>
        </is>
      </c>
      <c r="C169" s="183" t="inlineStr">
        <is>
          <t>Eau - ressuage</t>
        </is>
      </c>
      <c r="D169" s="183" t="inlineStr">
        <is>
          <t>Viande bovine</t>
        </is>
      </c>
      <c r="E169" s="183" t="inlineStr">
        <is>
          <t>France</t>
        </is>
      </c>
      <c r="F169" s="183" t="inlineStr">
        <is>
          <t>2023</t>
        </is>
      </c>
      <c r="G169" s="183" t="inlineStr">
        <is>
          <t>kt</t>
        </is>
      </c>
      <c r="H169" s="183" t="inlineStr">
        <is>
          <t>Pertes en eau de l'abattage-découpe de veaux = 1,17 % (Blézat)</t>
        </is>
      </c>
      <c r="I169" s="183" t="inlineStr">
        <is>
          <t>Blézat</t>
        </is>
      </c>
      <c r="J169" s="183" t="inlineStr">
        <is>
          <t>0</t>
        </is>
      </c>
      <c r="K169" s="183" t="inlineStr">
        <is>
          <t>Rendement</t>
        </is>
      </c>
      <c r="L169" s="183" t="inlineStr">
        <is>
          <t>Pertes en eau de l'abattage-découpe de veaux</t>
        </is>
      </c>
      <c r="M169" s="183" t="inlineStr">
        <is>
          <t>Anatomie - Blézat</t>
        </is>
      </c>
      <c r="N169" s="183" t="inlineStr">
        <is>
          <t>0</t>
        </is>
      </c>
      <c r="O169" s="183" t="n">
        <v>-1</v>
      </c>
      <c r="P169" s="183" t="inlineStr">
        <is>
          <t>Pertes en eau de l'abattage-découpe de veaux</t>
        </is>
      </c>
      <c r="Q169" s="183" t="inlineStr">
        <is>
          <t>Blézat</t>
        </is>
      </c>
    </row>
    <row r="170" ht="15" customHeight="1">
      <c r="A170" s="154" t="n">
        <v>702</v>
      </c>
      <c r="B170" s="154" t="inlineStr">
        <is>
          <t>Veaux</t>
        </is>
      </c>
      <c r="C170" s="154" t="inlineStr">
        <is>
          <t>Abattage / découpe de veaux</t>
        </is>
      </c>
      <c r="D170" s="154" t="inlineStr">
        <is>
          <t>Viande bovine</t>
        </is>
      </c>
      <c r="E170" s="154" t="inlineStr">
        <is>
          <t>France</t>
        </is>
      </c>
      <c r="F170" s="154" t="inlineStr">
        <is>
          <t>2023</t>
        </is>
      </c>
      <c r="G170" s="154" t="inlineStr">
        <is>
          <t>kt</t>
        </is>
      </c>
      <c r="H170" s="154" t="inlineStr">
        <is>
          <t>Abattages de veaux = 257  (Agreste - Statistique Agricole Annuelle - SSP)</t>
        </is>
      </c>
      <c r="I170" s="154" t="inlineStr">
        <is>
          <t>Agreste - Statistique Agricole Annuelle - SSP</t>
        </is>
      </c>
      <c r="J170" s="154" t="inlineStr"/>
      <c r="K170" s="154" t="inlineStr">
        <is>
          <t>Volume</t>
        </is>
      </c>
      <c r="L170" s="154" t="inlineStr">
        <is>
          <t>Abattages de veaux</t>
        </is>
      </c>
      <c r="M170" s="154" t="inlineStr">
        <is>
          <t>Abattages - AGRESTE</t>
        </is>
      </c>
      <c r="N170" s="154" t="inlineStr">
        <is>
          <t>Très élevée</t>
        </is>
      </c>
      <c r="O170" s="154" t="n">
        <v>0.01168831168831169</v>
      </c>
      <c r="P170" s="154" t="inlineStr"/>
      <c r="Q170" s="154" t="inlineStr"/>
    </row>
    <row r="171" ht="15" customHeight="1">
      <c r="A171" s="183" t="n">
        <v>802</v>
      </c>
      <c r="B171" s="183" t="inlineStr">
        <is>
          <t>Abattage / découpe de gros bovins</t>
        </is>
      </c>
      <c r="C171" s="183" t="inlineStr">
        <is>
          <t>Viande de gros bovins</t>
        </is>
      </c>
      <c r="D171" s="183" t="inlineStr">
        <is>
          <t>Viande bovine</t>
        </is>
      </c>
      <c r="E171" s="183" t="inlineStr">
        <is>
          <t>France</t>
        </is>
      </c>
      <c r="F171" s="183" t="inlineStr">
        <is>
          <t>2023</t>
        </is>
      </c>
      <c r="G171" s="183" t="inlineStr">
        <is>
          <t>kt</t>
        </is>
      </c>
      <c r="H171" s="183" t="inlineStr">
        <is>
          <t>Rendement en viande de l'abattage-découpe de gros bovins = 38,36 % (Blézat)</t>
        </is>
      </c>
      <c r="I171" s="183" t="inlineStr">
        <is>
          <t>Blézat</t>
        </is>
      </c>
      <c r="J171" s="183" t="inlineStr">
        <is>
          <t>0</t>
        </is>
      </c>
      <c r="K171" s="183" t="inlineStr">
        <is>
          <t>Rendement</t>
        </is>
      </c>
      <c r="L171" s="183" t="inlineStr">
        <is>
          <t>Rendement en viande de l'abattage-découpe de gros bovins</t>
        </is>
      </c>
      <c r="M171" s="183" t="inlineStr">
        <is>
          <t>Anatomie - Blézat</t>
        </is>
      </c>
      <c r="N171" s="183" t="inlineStr">
        <is>
          <t>0</t>
        </is>
      </c>
      <c r="O171" s="183" t="n">
        <v>-1</v>
      </c>
      <c r="P171" s="183" t="inlineStr">
        <is>
          <t>Rendement en viande de l'abattage-découpe de gros bovins</t>
        </is>
      </c>
      <c r="Q171" s="183" t="inlineStr">
        <is>
          <t>Blézat</t>
        </is>
      </c>
    </row>
    <row r="172" ht="15" customHeight="1">
      <c r="A172" s="154" t="n">
        <v>802</v>
      </c>
      <c r="B172" s="154" t="inlineStr">
        <is>
          <t>Gros bovins</t>
        </is>
      </c>
      <c r="C172" s="154" t="inlineStr">
        <is>
          <t>Abattage / découpe de gros bovins</t>
        </is>
      </c>
      <c r="D172" s="154" t="inlineStr">
        <is>
          <t>Viande bovine</t>
        </is>
      </c>
      <c r="E172" s="154" t="inlineStr">
        <is>
          <t>France</t>
        </is>
      </c>
      <c r="F172" s="154" t="inlineStr">
        <is>
          <t>2023</t>
        </is>
      </c>
      <c r="G172" s="154" t="inlineStr">
        <is>
          <t>kt</t>
        </is>
      </c>
      <c r="H172" s="154" t="inlineStr">
        <is>
          <t>Abattages de gros bovins = 2085  (Agreste - Statistique Agricole Annuelle - SSP)</t>
        </is>
      </c>
      <c r="I172" s="154" t="inlineStr">
        <is>
          <t>Agreste - Statistique Agricole Annuelle - SSP</t>
        </is>
      </c>
      <c r="J172" s="154" t="inlineStr"/>
      <c r="K172" s="154" t="inlineStr">
        <is>
          <t>Volume</t>
        </is>
      </c>
      <c r="L172" s="154" t="inlineStr">
        <is>
          <t>Abattages de gros bovins</t>
        </is>
      </c>
      <c r="M172" s="154" t="inlineStr">
        <is>
          <t>Abattages - AGRESTE</t>
        </is>
      </c>
      <c r="N172" s="154" t="inlineStr">
        <is>
          <t>Très élevée</t>
        </is>
      </c>
      <c r="O172" s="154" t="n">
        <v>0.3835820895522388</v>
      </c>
      <c r="P172" s="154" t="inlineStr"/>
      <c r="Q172" s="154" t="inlineStr"/>
    </row>
    <row r="173" ht="15" customHeight="1">
      <c r="A173" s="183" t="n">
        <v>902</v>
      </c>
      <c r="B173" s="183" t="inlineStr">
        <is>
          <t>Gros bovins</t>
        </is>
      </c>
      <c r="C173" s="183" t="inlineStr">
        <is>
          <t>Abattage / découpe de gros bovins</t>
        </is>
      </c>
      <c r="D173" s="183" t="inlineStr">
        <is>
          <t>Viande bovine</t>
        </is>
      </c>
      <c r="E173" s="183" t="inlineStr">
        <is>
          <t>France</t>
        </is>
      </c>
      <c r="F173" s="183" t="inlineStr">
        <is>
          <t>2023</t>
        </is>
      </c>
      <c r="G173" s="183" t="inlineStr">
        <is>
          <t>kt</t>
        </is>
      </c>
      <c r="H173" s="183" t="inlineStr">
        <is>
          <t>Abattages de gros bovins = 2085  (Agreste - Statistique Agricole Annuelle - SSP)</t>
        </is>
      </c>
      <c r="I173" s="183" t="inlineStr">
        <is>
          <t>Agreste - Statistique Agricole Annuelle - SSP</t>
        </is>
      </c>
      <c r="J173" s="183" t="inlineStr"/>
      <c r="K173" s="183" t="inlineStr">
        <is>
          <t>Volume</t>
        </is>
      </c>
      <c r="L173" s="183" t="inlineStr">
        <is>
          <t>Abattages de gros bovins</t>
        </is>
      </c>
      <c r="M173" s="183" t="inlineStr">
        <is>
          <t>Abattages - AGRESTE</t>
        </is>
      </c>
      <c r="N173" s="183" t="inlineStr">
        <is>
          <t>Très élevée</t>
        </is>
      </c>
      <c r="O173" s="183" t="n">
        <v>0.07179104477611939</v>
      </c>
      <c r="P173" s="183" t="inlineStr"/>
      <c r="Q173" s="183" t="inlineStr"/>
    </row>
    <row r="174" ht="15" customHeight="1">
      <c r="A174" s="154" t="n">
        <v>902</v>
      </c>
      <c r="B174" s="154" t="inlineStr">
        <is>
          <t>Abattage / découpe de gros bovins</t>
        </is>
      </c>
      <c r="C174" s="154" t="inlineStr">
        <is>
          <t>Abats</t>
        </is>
      </c>
      <c r="D174" s="154" t="inlineStr">
        <is>
          <t>Viande bovine</t>
        </is>
      </c>
      <c r="E174" s="154" t="inlineStr">
        <is>
          <t>France</t>
        </is>
      </c>
      <c r="F174" s="154" t="inlineStr">
        <is>
          <t>2023</t>
        </is>
      </c>
      <c r="G174" s="154" t="inlineStr">
        <is>
          <t>kt</t>
        </is>
      </c>
      <c r="H174" s="154" t="inlineStr">
        <is>
          <t>Rendement en abats de l'abattage-découpe de gros bovins = 7,18 % (Blézat)</t>
        </is>
      </c>
      <c r="I174" s="154" t="inlineStr">
        <is>
          <t>Blézat</t>
        </is>
      </c>
      <c r="J174" s="154" t="inlineStr">
        <is>
          <t>0</t>
        </is>
      </c>
      <c r="K174" s="154" t="inlineStr">
        <is>
          <t>Rendement</t>
        </is>
      </c>
      <c r="L174" s="154" t="inlineStr">
        <is>
          <t>Rendement en abats de l'abattage-découpe de gros bovins</t>
        </is>
      </c>
      <c r="M174" s="154" t="inlineStr">
        <is>
          <t>Anatomie - Blézat</t>
        </is>
      </c>
      <c r="N174" s="154" t="inlineStr">
        <is>
          <t>0</t>
        </is>
      </c>
      <c r="O174" s="154" t="n">
        <v>-1</v>
      </c>
      <c r="P174" s="154" t="inlineStr">
        <is>
          <t>Rendement en abats de l'abattage-découpe de gros bovins</t>
        </is>
      </c>
      <c r="Q174" s="154" t="inlineStr">
        <is>
          <t>Blézat</t>
        </is>
      </c>
    </row>
    <row r="175" ht="15" customHeight="1">
      <c r="A175" s="183" t="n">
        <v>1002</v>
      </c>
      <c r="B175" s="183" t="inlineStr">
        <is>
          <t>Abattage / découpe de gros bovins</t>
        </is>
      </c>
      <c r="C175" s="183" t="inlineStr">
        <is>
          <t>C1</t>
        </is>
      </c>
      <c r="D175" s="183" t="inlineStr">
        <is>
          <t>Viande bovine</t>
        </is>
      </c>
      <c r="E175" s="183" t="inlineStr">
        <is>
          <t>France</t>
        </is>
      </c>
      <c r="F175" s="183" t="inlineStr">
        <is>
          <t>2023</t>
        </is>
      </c>
      <c r="G175" s="183" t="inlineStr">
        <is>
          <t>kt</t>
        </is>
      </c>
      <c r="H175" s="183" t="inlineStr">
        <is>
          <t>Rendement en coproduits C1 de l'abattage-découpe de gros bovins = 5,1 % (Blézat)</t>
        </is>
      </c>
      <c r="I175" s="183" t="inlineStr">
        <is>
          <t>Blézat</t>
        </is>
      </c>
      <c r="J175" s="183" t="inlineStr">
        <is>
          <t>0</t>
        </is>
      </c>
      <c r="K175" s="183" t="inlineStr">
        <is>
          <t>Rendement</t>
        </is>
      </c>
      <c r="L175" s="183" t="inlineStr">
        <is>
          <t>Rendement en coproduits C1 de l'abattage-découpe de gros bovins</t>
        </is>
      </c>
      <c r="M175" s="183" t="inlineStr">
        <is>
          <t>Anatomie - Blézat</t>
        </is>
      </c>
      <c r="N175" s="183" t="inlineStr">
        <is>
          <t>0</t>
        </is>
      </c>
      <c r="O175" s="183" t="n">
        <v>-1</v>
      </c>
      <c r="P175" s="183" t="inlineStr">
        <is>
          <t>Rendement en coproduits C1 de l'abattage-découpe de gros bovins</t>
        </is>
      </c>
      <c r="Q175" s="183" t="inlineStr">
        <is>
          <t>Blézat</t>
        </is>
      </c>
    </row>
    <row r="176" ht="15" customHeight="1">
      <c r="A176" s="154" t="n">
        <v>1002</v>
      </c>
      <c r="B176" s="154" t="inlineStr">
        <is>
          <t>Gros bovins</t>
        </is>
      </c>
      <c r="C176" s="154" t="inlineStr">
        <is>
          <t>Abattage / découpe de gros bovins</t>
        </is>
      </c>
      <c r="D176" s="154" t="inlineStr">
        <is>
          <t>Viande bovine</t>
        </is>
      </c>
      <c r="E176" s="154" t="inlineStr">
        <is>
          <t>France</t>
        </is>
      </c>
      <c r="F176" s="154" t="inlineStr">
        <is>
          <t>2023</t>
        </is>
      </c>
      <c r="G176" s="154" t="inlineStr">
        <is>
          <t>kt</t>
        </is>
      </c>
      <c r="H176" s="154" t="inlineStr">
        <is>
          <t>Abattages de gros bovins = 2085  (Agreste - Statistique Agricole Annuelle - SSP)</t>
        </is>
      </c>
      <c r="I176" s="154" t="inlineStr">
        <is>
          <t>Agreste - Statistique Agricole Annuelle - SSP</t>
        </is>
      </c>
      <c r="J176" s="154" t="inlineStr"/>
      <c r="K176" s="154" t="inlineStr">
        <is>
          <t>Volume</t>
        </is>
      </c>
      <c r="L176" s="154" t="inlineStr">
        <is>
          <t>Abattages de gros bovins</t>
        </is>
      </c>
      <c r="M176" s="154" t="inlineStr">
        <is>
          <t>Abattages - AGRESTE</t>
        </is>
      </c>
      <c r="N176" s="154" t="inlineStr">
        <is>
          <t>Très élevée</t>
        </is>
      </c>
      <c r="O176" s="154" t="n">
        <v>0.05104477611940299</v>
      </c>
      <c r="P176" s="154" t="inlineStr"/>
      <c r="Q176" s="154" t="inlineStr"/>
    </row>
    <row r="177" ht="15" customHeight="1">
      <c r="A177" s="183" t="n">
        <v>1102</v>
      </c>
      <c r="B177" s="183" t="inlineStr">
        <is>
          <t>Gros bovins</t>
        </is>
      </c>
      <c r="C177" s="183" t="inlineStr">
        <is>
          <t>Abattage / découpe de gros bovins</t>
        </is>
      </c>
      <c r="D177" s="183" t="inlineStr">
        <is>
          <t>Viande bovine</t>
        </is>
      </c>
      <c r="E177" s="183" t="inlineStr">
        <is>
          <t>France</t>
        </is>
      </c>
      <c r="F177" s="183" t="inlineStr">
        <is>
          <t>2023</t>
        </is>
      </c>
      <c r="G177" s="183" t="inlineStr">
        <is>
          <t>kt</t>
        </is>
      </c>
      <c r="H177" s="183" t="inlineStr">
        <is>
          <t>Abattages de gros bovins = 2085  (Agreste - Statistique Agricole Annuelle - SSP)</t>
        </is>
      </c>
      <c r="I177" s="183" t="inlineStr">
        <is>
          <t>Agreste - Statistique Agricole Annuelle - SSP</t>
        </is>
      </c>
      <c r="J177" s="183" t="inlineStr"/>
      <c r="K177" s="183" t="inlineStr">
        <is>
          <t>Volume</t>
        </is>
      </c>
      <c r="L177" s="183" t="inlineStr">
        <is>
          <t>Abattages de gros bovins</t>
        </is>
      </c>
      <c r="M177" s="183" t="inlineStr">
        <is>
          <t>Abattages - AGRESTE</t>
        </is>
      </c>
      <c r="N177" s="183" t="inlineStr">
        <is>
          <t>Très élevée</t>
        </is>
      </c>
      <c r="O177" s="183" t="n">
        <v>0.1002985074626866</v>
      </c>
      <c r="P177" s="183" t="inlineStr"/>
      <c r="Q177" s="183" t="inlineStr"/>
    </row>
    <row r="178" ht="15" customHeight="1">
      <c r="A178" s="154" t="n">
        <v>1102</v>
      </c>
      <c r="B178" s="154" t="inlineStr">
        <is>
          <t>Abattage / découpe de gros bovins</t>
        </is>
      </c>
      <c r="C178" s="154" t="inlineStr">
        <is>
          <t>C2</t>
        </is>
      </c>
      <c r="D178" s="154" t="inlineStr">
        <is>
          <t>Viande bovine</t>
        </is>
      </c>
      <c r="E178" s="154" t="inlineStr">
        <is>
          <t>France</t>
        </is>
      </c>
      <c r="F178" s="154" t="inlineStr">
        <is>
          <t>2023</t>
        </is>
      </c>
      <c r="G178" s="154" t="inlineStr">
        <is>
          <t>kt</t>
        </is>
      </c>
      <c r="H178" s="154" t="inlineStr">
        <is>
          <t>Rendement en coproduits C2 de l'abattage-découpe de gros bovins = 10,03 % (Blézat)</t>
        </is>
      </c>
      <c r="I178" s="154" t="inlineStr">
        <is>
          <t>Blézat</t>
        </is>
      </c>
      <c r="J178" s="154" t="inlineStr">
        <is>
          <t>0</t>
        </is>
      </c>
      <c r="K178" s="154" t="inlineStr">
        <is>
          <t>Rendement</t>
        </is>
      </c>
      <c r="L178" s="154" t="inlineStr">
        <is>
          <t>Rendement en coproduits C2 de l'abattage-découpe de gros bovins</t>
        </is>
      </c>
      <c r="M178" s="154" t="inlineStr">
        <is>
          <t>Anatomie - Blézat</t>
        </is>
      </c>
      <c r="N178" s="154" t="inlineStr">
        <is>
          <t>0</t>
        </is>
      </c>
      <c r="O178" s="154" t="n">
        <v>-1</v>
      </c>
      <c r="P178" s="154" t="inlineStr">
        <is>
          <t>Rendement en coproduits C2 de l'abattage-découpe de gros bovins</t>
        </is>
      </c>
      <c r="Q178" s="154" t="inlineStr">
        <is>
          <t>Blézat</t>
        </is>
      </c>
    </row>
    <row r="179" ht="15" customHeight="1">
      <c r="A179" s="183" t="n">
        <v>1202</v>
      </c>
      <c r="B179" s="183" t="inlineStr">
        <is>
          <t>Gros bovins</t>
        </is>
      </c>
      <c r="C179" s="183" t="inlineStr">
        <is>
          <t>Abattage / découpe de gros bovins</t>
        </is>
      </c>
      <c r="D179" s="183" t="inlineStr">
        <is>
          <t>Viande bovine</t>
        </is>
      </c>
      <c r="E179" s="183" t="inlineStr">
        <is>
          <t>France</t>
        </is>
      </c>
      <c r="F179" s="183" t="inlineStr">
        <is>
          <t>2023</t>
        </is>
      </c>
      <c r="G179" s="183" t="inlineStr">
        <is>
          <t>kt</t>
        </is>
      </c>
      <c r="H179" s="183" t="inlineStr">
        <is>
          <t>Abattages de gros bovins = 2085  (Agreste - Statistique Agricole Annuelle - SSP)</t>
        </is>
      </c>
      <c r="I179" s="183" t="inlineStr">
        <is>
          <t>Agreste - Statistique Agricole Annuelle - SSP</t>
        </is>
      </c>
      <c r="J179" s="183" t="inlineStr"/>
      <c r="K179" s="183" t="inlineStr">
        <is>
          <t>Volume</t>
        </is>
      </c>
      <c r="L179" s="183" t="inlineStr">
        <is>
          <t>Abattages de gros bovins</t>
        </is>
      </c>
      <c r="M179" s="183" t="inlineStr">
        <is>
          <t>Abattages - AGRESTE</t>
        </is>
      </c>
      <c r="N179" s="183" t="inlineStr">
        <is>
          <t>Très élevée</t>
        </is>
      </c>
      <c r="O179" s="183" t="n">
        <v>0.3249253731343284</v>
      </c>
      <c r="P179" s="183" t="inlineStr"/>
      <c r="Q179" s="183" t="inlineStr"/>
    </row>
    <row r="180" ht="15" customHeight="1">
      <c r="A180" s="154" t="n">
        <v>1202</v>
      </c>
      <c r="B180" s="154" t="inlineStr">
        <is>
          <t>Abattage / découpe de gros bovins</t>
        </is>
      </c>
      <c r="C180" s="154" t="inlineStr">
        <is>
          <t>C3 et alimentaire</t>
        </is>
      </c>
      <c r="D180" s="154" t="inlineStr">
        <is>
          <t>Viande bovine</t>
        </is>
      </c>
      <c r="E180" s="154" t="inlineStr">
        <is>
          <t>France</t>
        </is>
      </c>
      <c r="F180" s="154" t="inlineStr">
        <is>
          <t>2023</t>
        </is>
      </c>
      <c r="G180" s="154" t="inlineStr">
        <is>
          <t>kt</t>
        </is>
      </c>
      <c r="H180" s="154" t="inlineStr">
        <is>
          <t>Rendement en coproduits C3 et alimentaire de l'abattage-découpe de gros bovins = 32,49 % (Blézat)</t>
        </is>
      </c>
      <c r="I180" s="154" t="inlineStr">
        <is>
          <t>Blézat</t>
        </is>
      </c>
      <c r="J180" s="154" t="inlineStr">
        <is>
          <t>0</t>
        </is>
      </c>
      <c r="K180" s="154" t="inlineStr">
        <is>
          <t>Rendement</t>
        </is>
      </c>
      <c r="L180" s="154" t="inlineStr">
        <is>
          <t>Rendement en coproduits C3 et alimentaire de l'abattage-découpe de gros bovins</t>
        </is>
      </c>
      <c r="M180" s="154" t="inlineStr">
        <is>
          <t>Anatomie - Blézat</t>
        </is>
      </c>
      <c r="N180" s="154" t="inlineStr">
        <is>
          <t>0</t>
        </is>
      </c>
      <c r="O180" s="154" t="n">
        <v>-1</v>
      </c>
      <c r="P180" s="154" t="inlineStr">
        <is>
          <t>Rendement en coproduits C3 et alimentaire de l'abattage-découpe de gros bovins</t>
        </is>
      </c>
      <c r="Q180" s="154" t="inlineStr">
        <is>
          <t>Blézat</t>
        </is>
      </c>
    </row>
    <row r="181" ht="15" customHeight="1">
      <c r="A181" s="183" t="n">
        <v>1302</v>
      </c>
      <c r="B181" s="183" t="inlineStr">
        <is>
          <t>Gros bovins</t>
        </is>
      </c>
      <c r="C181" s="183" t="inlineStr">
        <is>
          <t>Abattage / découpe de gros bovins</t>
        </is>
      </c>
      <c r="D181" s="183" t="inlineStr">
        <is>
          <t>Viande bovine</t>
        </is>
      </c>
      <c r="E181" s="183" t="inlineStr">
        <is>
          <t>France</t>
        </is>
      </c>
      <c r="F181" s="183" t="inlineStr">
        <is>
          <t>2023</t>
        </is>
      </c>
      <c r="G181" s="183" t="inlineStr">
        <is>
          <t>kt</t>
        </is>
      </c>
      <c r="H181" s="183" t="inlineStr">
        <is>
          <t>Abattages de gros bovins = 2085  (Agreste - Statistique Agricole Annuelle - SSP)</t>
        </is>
      </c>
      <c r="I181" s="183" t="inlineStr">
        <is>
          <t>Agreste - Statistique Agricole Annuelle - SSP</t>
        </is>
      </c>
      <c r="J181" s="183" t="inlineStr"/>
      <c r="K181" s="183" t="inlineStr">
        <is>
          <t>Volume</t>
        </is>
      </c>
      <c r="L181" s="183" t="inlineStr">
        <is>
          <t>Abattages de gros bovins</t>
        </is>
      </c>
      <c r="M181" s="183" t="inlineStr">
        <is>
          <t>Abattages - AGRESTE</t>
        </is>
      </c>
      <c r="N181" s="183" t="inlineStr">
        <is>
          <t>Très élevée</t>
        </is>
      </c>
      <c r="O181" s="183" t="n">
        <v>0.05582089552238806</v>
      </c>
      <c r="P181" s="183" t="inlineStr"/>
      <c r="Q181" s="183" t="inlineStr"/>
    </row>
    <row r="182" ht="15" customHeight="1">
      <c r="A182" s="154" t="n">
        <v>1302</v>
      </c>
      <c r="B182" s="154" t="inlineStr">
        <is>
          <t>Abattage / découpe de gros bovins</t>
        </is>
      </c>
      <c r="C182" s="154" t="inlineStr">
        <is>
          <t>Cuirs</t>
        </is>
      </c>
      <c r="D182" s="154" t="inlineStr">
        <is>
          <t>Viande bovine</t>
        </is>
      </c>
      <c r="E182" s="154" t="inlineStr">
        <is>
          <t>France</t>
        </is>
      </c>
      <c r="F182" s="154" t="inlineStr">
        <is>
          <t>2023</t>
        </is>
      </c>
      <c r="G182" s="154" t="inlineStr">
        <is>
          <t>kt</t>
        </is>
      </c>
      <c r="H182" s="154" t="inlineStr">
        <is>
          <t>Rendement en cuirs de l'abattage-découpe de gros bovins = 5,58 % (Blézat)</t>
        </is>
      </c>
      <c r="I182" s="154" t="inlineStr">
        <is>
          <t>Blézat</t>
        </is>
      </c>
      <c r="J182" s="154" t="inlineStr">
        <is>
          <t>0</t>
        </is>
      </c>
      <c r="K182" s="154" t="inlineStr">
        <is>
          <t>Rendement</t>
        </is>
      </c>
      <c r="L182" s="154" t="inlineStr">
        <is>
          <t>Rendement en cuirs de l'abattage-découpe de gros bovins</t>
        </is>
      </c>
      <c r="M182" s="154" t="inlineStr">
        <is>
          <t>Anatomie - Blézat</t>
        </is>
      </c>
      <c r="N182" s="154" t="inlineStr">
        <is>
          <t>0</t>
        </is>
      </c>
      <c r="O182" s="154" t="n">
        <v>-1</v>
      </c>
      <c r="P182" s="154" t="inlineStr">
        <is>
          <t>Rendement en cuirs de l'abattage-découpe de gros bovins</t>
        </is>
      </c>
      <c r="Q182" s="154" t="inlineStr">
        <is>
          <t>Blézat</t>
        </is>
      </c>
    </row>
    <row r="183" ht="15" customHeight="1">
      <c r="A183" s="183" t="n">
        <v>1402</v>
      </c>
      <c r="B183" s="183" t="inlineStr">
        <is>
          <t>Gros bovins</t>
        </is>
      </c>
      <c r="C183" s="183" t="inlineStr">
        <is>
          <t>Abattage / découpe de gros bovins</t>
        </is>
      </c>
      <c r="D183" s="183" t="inlineStr">
        <is>
          <t>Viande bovine</t>
        </is>
      </c>
      <c r="E183" s="183" t="inlineStr">
        <is>
          <t>France</t>
        </is>
      </c>
      <c r="F183" s="183" t="inlineStr">
        <is>
          <t>2023</t>
        </is>
      </c>
      <c r="G183" s="183" t="inlineStr">
        <is>
          <t>kt</t>
        </is>
      </c>
      <c r="H183" s="183" t="inlineStr">
        <is>
          <t>Abattages de gros bovins = 2085  (Agreste - Statistique Agricole Annuelle - SSP)</t>
        </is>
      </c>
      <c r="I183" s="183" t="inlineStr">
        <is>
          <t>Agreste - Statistique Agricole Annuelle - SSP</t>
        </is>
      </c>
      <c r="J183" s="183" t="inlineStr"/>
      <c r="K183" s="183" t="inlineStr">
        <is>
          <t>Volume</t>
        </is>
      </c>
      <c r="L183" s="183" t="inlineStr">
        <is>
          <t>Abattages de gros bovins</t>
        </is>
      </c>
      <c r="M183" s="183" t="inlineStr">
        <is>
          <t>Abattages - AGRESTE</t>
        </is>
      </c>
      <c r="N183" s="183" t="inlineStr">
        <is>
          <t>Très élevée</t>
        </is>
      </c>
      <c r="O183" s="183" t="n">
        <v>0.01253731343283582</v>
      </c>
      <c r="P183" s="183" t="inlineStr"/>
      <c r="Q183" s="183" t="inlineStr"/>
    </row>
    <row r="184" ht="15" customHeight="1">
      <c r="A184" s="154" t="n">
        <v>1402</v>
      </c>
      <c r="B184" s="154" t="inlineStr">
        <is>
          <t>Abattage / découpe de gros bovins</t>
        </is>
      </c>
      <c r="C184" s="154" t="inlineStr">
        <is>
          <t>Eau - ressuage</t>
        </is>
      </c>
      <c r="D184" s="154" t="inlineStr">
        <is>
          <t>Viande bovine</t>
        </is>
      </c>
      <c r="E184" s="154" t="inlineStr">
        <is>
          <t>France</t>
        </is>
      </c>
      <c r="F184" s="154" t="inlineStr">
        <is>
          <t>2023</t>
        </is>
      </c>
      <c r="G184" s="154" t="inlineStr">
        <is>
          <t>kt</t>
        </is>
      </c>
      <c r="H184" s="154" t="inlineStr">
        <is>
          <t>Pertes en eau de l'abattage-découpe de gros bovins = 1,25 % (Blézat)</t>
        </is>
      </c>
      <c r="I184" s="154" t="inlineStr">
        <is>
          <t>Blézat</t>
        </is>
      </c>
      <c r="J184" s="154" t="inlineStr">
        <is>
          <t>0</t>
        </is>
      </c>
      <c r="K184" s="154" t="inlineStr">
        <is>
          <t>Rendement</t>
        </is>
      </c>
      <c r="L184" s="154" t="inlineStr">
        <is>
          <t>Pertes en eau de l'abattage-découpe de gros bovins</t>
        </is>
      </c>
      <c r="M184" s="154" t="inlineStr">
        <is>
          <t>Anatomie - Blézat</t>
        </is>
      </c>
      <c r="N184" s="154" t="inlineStr">
        <is>
          <t>0</t>
        </is>
      </c>
      <c r="O184" s="154" t="n">
        <v>-1</v>
      </c>
      <c r="P184" s="154" t="inlineStr">
        <is>
          <t>Pertes en eau de l'abattage-découpe de gros bovins</t>
        </is>
      </c>
      <c r="Q184" s="154" t="inlineStr">
        <is>
          <t>Blézat</t>
        </is>
      </c>
    </row>
    <row r="185" ht="15" customHeight="1">
      <c r="A185" s="183" t="n">
        <v>4102</v>
      </c>
      <c r="B185" s="183" t="inlineStr">
        <is>
          <t>Viande de veaux</t>
        </is>
      </c>
      <c r="C185" s="183" t="inlineStr">
        <is>
          <t>GMS</t>
        </is>
      </c>
      <c r="D185" s="183" t="inlineStr">
        <is>
          <t>Viande bovine</t>
        </is>
      </c>
      <c r="E185" s="183" t="inlineStr">
        <is>
          <t>France</t>
        </is>
      </c>
      <c r="F185" s="183" t="inlineStr">
        <is>
          <t>2023</t>
        </is>
      </c>
      <c r="G185" s="183" t="inlineStr">
        <is>
          <t>kt</t>
        </is>
      </c>
      <c r="H185" s="183" t="inlineStr">
        <is>
          <t>Part de viande de veaux consommée en GMS = 35 % (Où va le veau ? - Idele)</t>
        </is>
      </c>
      <c r="I185" s="183" t="inlineStr">
        <is>
          <t>Où va le veau ? - Idele</t>
        </is>
      </c>
      <c r="J185" s="183" t="inlineStr">
        <is>
          <t>Utilisation de la répartition de 2022, en tec, comprenant également la viande transformée</t>
        </is>
      </c>
      <c r="K185" s="183" t="inlineStr">
        <is>
          <t>Répartition</t>
        </is>
      </c>
      <c r="L185" s="183" t="inlineStr">
        <is>
          <t>Part de viande de veaux consommée en GMS</t>
        </is>
      </c>
      <c r="M185" s="183" t="inlineStr">
        <is>
          <t>Consommation - IDELE</t>
        </is>
      </c>
      <c r="N185" s="183" t="inlineStr">
        <is>
          <t>0</t>
        </is>
      </c>
      <c r="O185" s="183" t="n">
        <v>-1</v>
      </c>
      <c r="P185" s="183" t="inlineStr">
        <is>
          <t>Part de viande de veaux consommée en GMS</t>
        </is>
      </c>
      <c r="Q185" s="183" t="inlineStr">
        <is>
          <t>Où va le veau ? - Idele</t>
        </is>
      </c>
    </row>
    <row r="186" ht="15" customHeight="1">
      <c r="A186" s="154" t="n">
        <v>4102</v>
      </c>
      <c r="B186" s="154" t="inlineStr">
        <is>
          <t>Viande de veaux</t>
        </is>
      </c>
      <c r="C186" s="154" t="inlineStr">
        <is>
          <t>Débouchés</t>
        </is>
      </c>
      <c r="D186" s="154" t="inlineStr">
        <is>
          <t>Viande bovine</t>
        </is>
      </c>
      <c r="E186" s="154" t="inlineStr">
        <is>
          <t>France</t>
        </is>
      </c>
      <c r="F186" s="154" t="inlineStr">
        <is>
          <t>2023</t>
        </is>
      </c>
      <c r="G186" s="154" t="inlineStr">
        <is>
          <t>kt</t>
        </is>
      </c>
      <c r="H186" s="154" t="inlineStr"/>
      <c r="I186" s="154" t="inlineStr"/>
      <c r="J186" s="154" t="inlineStr"/>
      <c r="K186" s="154" t="inlineStr"/>
      <c r="L186" s="154" t="inlineStr"/>
      <c r="M186" s="154" t="inlineStr"/>
      <c r="N186" s="154" t="inlineStr"/>
      <c r="O186" s="154" t="n">
        <v>0.35</v>
      </c>
      <c r="P186" s="154" t="inlineStr"/>
      <c r="Q186" s="154" t="inlineStr"/>
    </row>
    <row r="187" ht="15" customHeight="1">
      <c r="A187" s="183" t="n">
        <v>4202</v>
      </c>
      <c r="B187" s="183" t="inlineStr">
        <is>
          <t>Viande de veaux</t>
        </is>
      </c>
      <c r="C187" s="183" t="inlineStr">
        <is>
          <t>Boucherie</t>
        </is>
      </c>
      <c r="D187" s="183" t="inlineStr">
        <is>
          <t>Viande bovine</t>
        </is>
      </c>
      <c r="E187" s="183" t="inlineStr">
        <is>
          <t>France</t>
        </is>
      </c>
      <c r="F187" s="183" t="inlineStr">
        <is>
          <t>2023</t>
        </is>
      </c>
      <c r="G187" s="183" t="inlineStr">
        <is>
          <t>kt</t>
        </is>
      </c>
      <c r="H187" s="183" t="inlineStr">
        <is>
          <t>Part de viande de veaux consommée en boucherie = 35 % (Où va le veau ? - Idele)</t>
        </is>
      </c>
      <c r="I187" s="183" t="inlineStr">
        <is>
          <t>Où va le veau ? - Idele</t>
        </is>
      </c>
      <c r="J187" s="183" t="inlineStr">
        <is>
          <t>Utilisation de la répartition de 2022, en tec, comprenant également la viande transformée</t>
        </is>
      </c>
      <c r="K187" s="183" t="inlineStr">
        <is>
          <t>Répartition</t>
        </is>
      </c>
      <c r="L187" s="183" t="inlineStr">
        <is>
          <t>Part de viande de veaux consommée en boucherie</t>
        </is>
      </c>
      <c r="M187" s="183" t="inlineStr">
        <is>
          <t>Consommation - IDELE</t>
        </is>
      </c>
      <c r="N187" s="183" t="inlineStr">
        <is>
          <t>0</t>
        </is>
      </c>
      <c r="O187" s="183" t="n">
        <v>-1</v>
      </c>
      <c r="P187" s="183" t="inlineStr">
        <is>
          <t>Part de viande de veaux consommée en boucherie</t>
        </is>
      </c>
      <c r="Q187" s="183" t="inlineStr">
        <is>
          <t>Où va le veau ? - Idele</t>
        </is>
      </c>
    </row>
    <row r="188" ht="15" customHeight="1">
      <c r="A188" s="154" t="n">
        <v>4202</v>
      </c>
      <c r="B188" s="154" t="inlineStr">
        <is>
          <t>Viande de veaux</t>
        </is>
      </c>
      <c r="C188" s="154" t="inlineStr">
        <is>
          <t>Débouchés</t>
        </is>
      </c>
      <c r="D188" s="154" t="inlineStr">
        <is>
          <t>Viande bovine</t>
        </is>
      </c>
      <c r="E188" s="154" t="inlineStr">
        <is>
          <t>France</t>
        </is>
      </c>
      <c r="F188" s="154" t="inlineStr">
        <is>
          <t>2023</t>
        </is>
      </c>
      <c r="G188" s="154" t="inlineStr">
        <is>
          <t>kt</t>
        </is>
      </c>
      <c r="H188" s="154" t="inlineStr"/>
      <c r="I188" s="154" t="inlineStr"/>
      <c r="J188" s="154" t="inlineStr"/>
      <c r="K188" s="154" t="inlineStr"/>
      <c r="L188" s="154" t="inlineStr"/>
      <c r="M188" s="154" t="inlineStr"/>
      <c r="N188" s="154" t="inlineStr"/>
      <c r="O188" s="154" t="n">
        <v>0.35</v>
      </c>
      <c r="P188" s="154" t="inlineStr"/>
      <c r="Q188" s="154" t="inlineStr"/>
    </row>
    <row r="189" ht="15" customHeight="1">
      <c r="A189" s="183" t="n">
        <v>4302</v>
      </c>
      <c r="B189" s="183" t="inlineStr">
        <is>
          <t>Viande de veaux</t>
        </is>
      </c>
      <c r="C189" s="183" t="inlineStr">
        <is>
          <t>RHD</t>
        </is>
      </c>
      <c r="D189" s="183" t="inlineStr">
        <is>
          <t>Viande bovine</t>
        </is>
      </c>
      <c r="E189" s="183" t="inlineStr">
        <is>
          <t>France</t>
        </is>
      </c>
      <c r="F189" s="183" t="inlineStr">
        <is>
          <t>2023</t>
        </is>
      </c>
      <c r="G189" s="183" t="inlineStr">
        <is>
          <t>kt</t>
        </is>
      </c>
      <c r="H189" s="183" t="inlineStr">
        <is>
          <t>Part de viande de veaux consommée en RHD = 25 % (Où va le veau ? - Idele)</t>
        </is>
      </c>
      <c r="I189" s="183" t="inlineStr">
        <is>
          <t>Où va le veau ? - Idele</t>
        </is>
      </c>
      <c r="J189" s="183" t="inlineStr">
        <is>
          <t>Utilisation de la répartition de 2022, en tec, comprenant également la viande transformée</t>
        </is>
      </c>
      <c r="K189" s="183" t="inlineStr">
        <is>
          <t>Répartition</t>
        </is>
      </c>
      <c r="L189" s="183" t="inlineStr">
        <is>
          <t>Part de viande de veaux consommée en RHD</t>
        </is>
      </c>
      <c r="M189" s="183" t="inlineStr">
        <is>
          <t>Consommation - IDELE</t>
        </is>
      </c>
      <c r="N189" s="183" t="inlineStr">
        <is>
          <t>0</t>
        </is>
      </c>
      <c r="O189" s="183" t="n">
        <v>-1</v>
      </c>
      <c r="P189" s="183" t="inlineStr">
        <is>
          <t>Part de viande de veaux consommée en RHD</t>
        </is>
      </c>
      <c r="Q189" s="183" t="inlineStr">
        <is>
          <t>Où va le veau ? - Idele</t>
        </is>
      </c>
    </row>
    <row r="190" ht="15" customHeight="1">
      <c r="A190" s="154" t="n">
        <v>4302</v>
      </c>
      <c r="B190" s="154" t="inlineStr">
        <is>
          <t>Viande de veaux</t>
        </is>
      </c>
      <c r="C190" s="154" t="inlineStr">
        <is>
          <t>Débouchés</t>
        </is>
      </c>
      <c r="D190" s="154" t="inlineStr">
        <is>
          <t>Viande bovine</t>
        </is>
      </c>
      <c r="E190" s="154" t="inlineStr">
        <is>
          <t>France</t>
        </is>
      </c>
      <c r="F190" s="154" t="inlineStr">
        <is>
          <t>2023</t>
        </is>
      </c>
      <c r="G190" s="154" t="inlineStr">
        <is>
          <t>kt</t>
        </is>
      </c>
      <c r="H190" s="154" t="inlineStr"/>
      <c r="I190" s="154" t="inlineStr"/>
      <c r="J190" s="154" t="inlineStr"/>
      <c r="K190" s="154" t="inlineStr"/>
      <c r="L190" s="154" t="inlineStr"/>
      <c r="M190" s="154" t="inlineStr"/>
      <c r="N190" s="154" t="inlineStr"/>
      <c r="O190" s="154" t="n">
        <v>0.25</v>
      </c>
      <c r="P190" s="154" t="inlineStr"/>
      <c r="Q190" s="154" t="inlineStr"/>
    </row>
    <row r="191" ht="15" customHeight="1">
      <c r="A191" s="183" t="n">
        <v>4402</v>
      </c>
      <c r="B191" s="183" t="inlineStr">
        <is>
          <t>Viande de veaux</t>
        </is>
      </c>
      <c r="C191" s="183" t="inlineStr">
        <is>
          <t>Débouchés</t>
        </is>
      </c>
      <c r="D191" s="183" t="inlineStr">
        <is>
          <t>Viande bovine</t>
        </is>
      </c>
      <c r="E191" s="183" t="inlineStr">
        <is>
          <t>France</t>
        </is>
      </c>
      <c r="F191" s="183" t="inlineStr">
        <is>
          <t>2023</t>
        </is>
      </c>
      <c r="G191" s="183" t="inlineStr">
        <is>
          <t>kt</t>
        </is>
      </c>
      <c r="H191" s="183" t="inlineStr"/>
      <c r="I191" s="183" t="inlineStr"/>
      <c r="J191" s="183" t="inlineStr"/>
      <c r="K191" s="183" t="inlineStr"/>
      <c r="L191" s="183" t="inlineStr"/>
      <c r="M191" s="183" t="inlineStr"/>
      <c r="N191" s="183" t="inlineStr"/>
      <c r="O191" s="183" t="n">
        <v>0.05</v>
      </c>
      <c r="P191" s="183" t="inlineStr"/>
      <c r="Q191" s="183" t="inlineStr"/>
    </row>
    <row r="192" ht="15" customHeight="1">
      <c r="A192" s="154" t="n">
        <v>4402</v>
      </c>
      <c r="B192" s="154" t="inlineStr">
        <is>
          <t>Viande de veaux</t>
        </is>
      </c>
      <c r="C192" s="154" t="inlineStr">
        <is>
          <t>Vente directe et autoconsommation</t>
        </is>
      </c>
      <c r="D192" s="154" t="inlineStr">
        <is>
          <t>Viande bovine</t>
        </is>
      </c>
      <c r="E192" s="154" t="inlineStr">
        <is>
          <t>France</t>
        </is>
      </c>
      <c r="F192" s="154" t="inlineStr">
        <is>
          <t>2023</t>
        </is>
      </c>
      <c r="G192" s="154" t="inlineStr">
        <is>
          <t>kt</t>
        </is>
      </c>
      <c r="H192" s="154" t="inlineStr">
        <is>
          <t>Part de viande de veaux vendue directement ou autoconsommée = 5 % (Où va le veau ? - Idele)</t>
        </is>
      </c>
      <c r="I192" s="154" t="inlineStr">
        <is>
          <t>Où va le veau ? - Idele</t>
        </is>
      </c>
      <c r="J192" s="154" t="inlineStr">
        <is>
          <t>Utilisation de la répartition de 2022, en tec</t>
        </is>
      </c>
      <c r="K192" s="154" t="inlineStr">
        <is>
          <t>Répartition</t>
        </is>
      </c>
      <c r="L192" s="154" t="inlineStr">
        <is>
          <t>Part de viande de veaux vendue directement ou autoconsommée</t>
        </is>
      </c>
      <c r="M192" s="154" t="inlineStr">
        <is>
          <t>Consommation - IDELE</t>
        </is>
      </c>
      <c r="N192" s="154" t="inlineStr">
        <is>
          <t>0</t>
        </is>
      </c>
      <c r="O192" s="154" t="n">
        <v>-1</v>
      </c>
      <c r="P192" s="154" t="inlineStr">
        <is>
          <t>Part de viande de veaux vendue directement ou autoconsommée</t>
        </is>
      </c>
      <c r="Q192" s="154" t="inlineStr">
        <is>
          <t>Où va le veau ? - Idele</t>
        </is>
      </c>
    </row>
    <row r="193" ht="15" customHeight="1">
      <c r="A193" s="183" t="n">
        <v>4502</v>
      </c>
      <c r="B193" s="183" t="inlineStr">
        <is>
          <t>Abats</t>
        </is>
      </c>
      <c r="C193" s="183" t="inlineStr">
        <is>
          <t>Débouchés</t>
        </is>
      </c>
      <c r="D193" s="183" t="inlineStr">
        <is>
          <t>Viande bovine</t>
        </is>
      </c>
      <c r="E193" s="183" t="inlineStr">
        <is>
          <t>France</t>
        </is>
      </c>
      <c r="F193" s="183" t="inlineStr">
        <is>
          <t>2023</t>
        </is>
      </c>
      <c r="G193" s="183" t="inlineStr">
        <is>
          <t>kt</t>
        </is>
      </c>
      <c r="H193" s="183" t="inlineStr"/>
      <c r="I193" s="183" t="inlineStr"/>
      <c r="J193" s="183" t="inlineStr"/>
      <c r="K193" s="183" t="inlineStr"/>
      <c r="L193" s="183" t="inlineStr"/>
      <c r="M193" s="183" t="inlineStr"/>
      <c r="N193" s="183" t="inlineStr"/>
      <c r="O193" s="183" t="n">
        <v>0.703125</v>
      </c>
      <c r="P193" s="183" t="inlineStr"/>
      <c r="Q193" s="183" t="inlineStr"/>
    </row>
    <row r="194" ht="15" customHeight="1">
      <c r="A194" s="154" t="n">
        <v>4502</v>
      </c>
      <c r="B194" s="154" t="inlineStr">
        <is>
          <t>Abats</t>
        </is>
      </c>
      <c r="C194" s="154" t="inlineStr">
        <is>
          <t>Petfood</t>
        </is>
      </c>
      <c r="D194" s="154" t="inlineStr">
        <is>
          <t>Viande bovine</t>
        </is>
      </c>
      <c r="E194" s="154" t="inlineStr">
        <is>
          <t>France</t>
        </is>
      </c>
      <c r="F194" s="154" t="inlineStr">
        <is>
          <t>2023</t>
        </is>
      </c>
      <c r="G194" s="154" t="inlineStr">
        <is>
          <t>kt</t>
        </is>
      </c>
      <c r="H194" s="154" t="inlineStr">
        <is>
          <t>Part d'abats consommée en Petfood = 70,31 % (Blézat)</t>
        </is>
      </c>
      <c r="I194" s="154" t="inlineStr">
        <is>
          <t>Blézat</t>
        </is>
      </c>
      <c r="J194" s="154" t="inlineStr">
        <is>
          <t>Utilisation de la répartition de 2011</t>
        </is>
      </c>
      <c r="K194" s="154" t="inlineStr">
        <is>
          <t>Répartition</t>
        </is>
      </c>
      <c r="L194" s="154" t="inlineStr">
        <is>
          <t>Part d'abats consommée en Petfood</t>
        </is>
      </c>
      <c r="M194" s="154" t="inlineStr">
        <is>
          <t>Débouchés abats - Blézat</t>
        </is>
      </c>
      <c r="N194" s="154" t="inlineStr">
        <is>
          <t>0</t>
        </is>
      </c>
      <c r="O194" s="154" t="n">
        <v>-1</v>
      </c>
      <c r="P194" s="154" t="inlineStr">
        <is>
          <t>Part d'abats consommée en Petfood</t>
        </is>
      </c>
      <c r="Q194" s="154" t="inlineStr">
        <is>
          <t>Blézat</t>
        </is>
      </c>
    </row>
    <row r="195" ht="15" customHeight="1">
      <c r="A195" s="183" t="n">
        <v>4602</v>
      </c>
      <c r="B195" s="183" t="inlineStr">
        <is>
          <t>Abats</t>
        </is>
      </c>
      <c r="C195" s="183" t="inlineStr">
        <is>
          <t>Débouchés</t>
        </is>
      </c>
      <c r="D195" s="183" t="inlineStr">
        <is>
          <t>Viande bovine</t>
        </is>
      </c>
      <c r="E195" s="183" t="inlineStr">
        <is>
          <t>France</t>
        </is>
      </c>
      <c r="F195" s="183" t="inlineStr">
        <is>
          <t>2023</t>
        </is>
      </c>
      <c r="G195" s="183" t="inlineStr">
        <is>
          <t>kt</t>
        </is>
      </c>
      <c r="H195" s="183" t="inlineStr"/>
      <c r="I195" s="183" t="inlineStr"/>
      <c r="J195" s="183" t="inlineStr"/>
      <c r="K195" s="183" t="inlineStr"/>
      <c r="L195" s="183" t="inlineStr"/>
      <c r="M195" s="183" t="inlineStr"/>
      <c r="N195" s="183" t="inlineStr"/>
      <c r="O195" s="183" t="n">
        <v>0.1458333333333333</v>
      </c>
      <c r="P195" s="183" t="inlineStr"/>
      <c r="Q195" s="183" t="inlineStr"/>
    </row>
    <row r="196" ht="15" customHeight="1">
      <c r="A196" s="154" t="n">
        <v>4602</v>
      </c>
      <c r="B196" s="154" t="inlineStr">
        <is>
          <t>Abats</t>
        </is>
      </c>
      <c r="C196" s="154" t="inlineStr">
        <is>
          <t>GMS</t>
        </is>
      </c>
      <c r="D196" s="154" t="inlineStr">
        <is>
          <t>Viande bovine</t>
        </is>
      </c>
      <c r="E196" s="154" t="inlineStr">
        <is>
          <t>France</t>
        </is>
      </c>
      <c r="F196" s="154" t="inlineStr">
        <is>
          <t>2023</t>
        </is>
      </c>
      <c r="G196" s="154" t="inlineStr">
        <is>
          <t>kt</t>
        </is>
      </c>
      <c r="H196" s="154" t="inlineStr">
        <is>
          <t>Part d'abats consommée en GMS = 14,58 % (Blézat)</t>
        </is>
      </c>
      <c r="I196" s="154" t="inlineStr">
        <is>
          <t>Blézat</t>
        </is>
      </c>
      <c r="J196" s="154" t="inlineStr">
        <is>
          <t>Utilisation de la répartition de 2011</t>
        </is>
      </c>
      <c r="K196" s="154" t="inlineStr">
        <is>
          <t>Répartition</t>
        </is>
      </c>
      <c r="L196" s="154" t="inlineStr">
        <is>
          <t>Part d'abats consommée en GMS</t>
        </is>
      </c>
      <c r="M196" s="154" t="inlineStr">
        <is>
          <t>Débouchés abats - Blézat</t>
        </is>
      </c>
      <c r="N196" s="154" t="inlineStr">
        <is>
          <t>0</t>
        </is>
      </c>
      <c r="O196" s="154" t="n">
        <v>-1</v>
      </c>
      <c r="P196" s="154" t="inlineStr">
        <is>
          <t>Part d'abats consommée en GMS</t>
        </is>
      </c>
      <c r="Q196" s="154" t="inlineStr">
        <is>
          <t>Blézat</t>
        </is>
      </c>
    </row>
    <row r="197" ht="15" customHeight="1">
      <c r="A197" s="183" t="n">
        <v>4702</v>
      </c>
      <c r="B197" s="183" t="inlineStr">
        <is>
          <t>Abats</t>
        </is>
      </c>
      <c r="C197" s="183" t="inlineStr">
        <is>
          <t>Autres IAA</t>
        </is>
      </c>
      <c r="D197" s="183" t="inlineStr">
        <is>
          <t>Viande bovine</t>
        </is>
      </c>
      <c r="E197" s="183" t="inlineStr">
        <is>
          <t>France</t>
        </is>
      </c>
      <c r="F197" s="183" t="inlineStr">
        <is>
          <t>2023</t>
        </is>
      </c>
      <c r="G197" s="183" t="inlineStr">
        <is>
          <t>kt</t>
        </is>
      </c>
      <c r="H197" s="183" t="inlineStr">
        <is>
          <t>Part d'abats consommée par les autres IAA = 7,81 % (Blézat)</t>
        </is>
      </c>
      <c r="I197" s="183" t="inlineStr">
        <is>
          <t>Blézat</t>
        </is>
      </c>
      <c r="J197" s="183" t="inlineStr">
        <is>
          <t>Utilisation de la répartition de 2011</t>
        </is>
      </c>
      <c r="K197" s="183" t="inlineStr">
        <is>
          <t>Répartition</t>
        </is>
      </c>
      <c r="L197" s="183" t="inlineStr">
        <is>
          <t>Part d'abats consommée par les autres IAA</t>
        </is>
      </c>
      <c r="M197" s="183" t="inlineStr">
        <is>
          <t>Débouchés abats - Blézat</t>
        </is>
      </c>
      <c r="N197" s="183" t="inlineStr">
        <is>
          <t>0</t>
        </is>
      </c>
      <c r="O197" s="183" t="n">
        <v>-1</v>
      </c>
      <c r="P197" s="183" t="inlineStr">
        <is>
          <t>Part d'abats consommée par les autres IAA</t>
        </is>
      </c>
      <c r="Q197" s="183" t="inlineStr">
        <is>
          <t>Blézat</t>
        </is>
      </c>
    </row>
    <row r="198" ht="15" customHeight="1">
      <c r="A198" s="154" t="n">
        <v>4702</v>
      </c>
      <c r="B198" s="154" t="inlineStr">
        <is>
          <t>Abats</t>
        </is>
      </c>
      <c r="C198" s="154" t="inlineStr">
        <is>
          <t>Débouchés</t>
        </is>
      </c>
      <c r="D198" s="154" t="inlineStr">
        <is>
          <t>Viande bovine</t>
        </is>
      </c>
      <c r="E198" s="154" t="inlineStr">
        <is>
          <t>France</t>
        </is>
      </c>
      <c r="F198" s="154" t="inlineStr">
        <is>
          <t>2023</t>
        </is>
      </c>
      <c r="G198" s="154" t="inlineStr">
        <is>
          <t>kt</t>
        </is>
      </c>
      <c r="H198" s="154" t="inlineStr"/>
      <c r="I198" s="154" t="inlineStr"/>
      <c r="J198" s="154" t="inlineStr"/>
      <c r="K198" s="154" t="inlineStr"/>
      <c r="L198" s="154" t="inlineStr"/>
      <c r="M198" s="154" t="inlineStr"/>
      <c r="N198" s="154" t="inlineStr"/>
      <c r="O198" s="154" t="n">
        <v>0.078125</v>
      </c>
      <c r="P198" s="154" t="inlineStr"/>
      <c r="Q198" s="154" t="inlineStr"/>
    </row>
    <row r="199" ht="15" customHeight="1">
      <c r="A199" s="183" t="n">
        <v>4802</v>
      </c>
      <c r="B199" s="183" t="inlineStr">
        <is>
          <t>Abats</t>
        </is>
      </c>
      <c r="C199" s="183" t="inlineStr">
        <is>
          <t>Débouchés</t>
        </is>
      </c>
      <c r="D199" s="183" t="inlineStr">
        <is>
          <t>Viande bovine</t>
        </is>
      </c>
      <c r="E199" s="183" t="inlineStr">
        <is>
          <t>France</t>
        </is>
      </c>
      <c r="F199" s="183" t="inlineStr">
        <is>
          <t>2023</t>
        </is>
      </c>
      <c r="G199" s="183" t="inlineStr">
        <is>
          <t>kt</t>
        </is>
      </c>
      <c r="H199" s="183" t="inlineStr"/>
      <c r="I199" s="183" t="inlineStr"/>
      <c r="J199" s="183" t="inlineStr"/>
      <c r="K199" s="183" t="inlineStr"/>
      <c r="L199" s="183" t="inlineStr"/>
      <c r="M199" s="183" t="inlineStr"/>
      <c r="N199" s="183" t="inlineStr"/>
      <c r="O199" s="183" t="n">
        <v>0.03645833333333334</v>
      </c>
      <c r="P199" s="183" t="inlineStr"/>
      <c r="Q199" s="183" t="inlineStr"/>
    </row>
    <row r="200" ht="15" customHeight="1">
      <c r="A200" s="154" t="n">
        <v>4802</v>
      </c>
      <c r="B200" s="154" t="inlineStr">
        <is>
          <t>Abats</t>
        </is>
      </c>
      <c r="C200" s="154" t="inlineStr">
        <is>
          <t>Boucherie</t>
        </is>
      </c>
      <c r="D200" s="154" t="inlineStr">
        <is>
          <t>Viande bovine</t>
        </is>
      </c>
      <c r="E200" s="154" t="inlineStr">
        <is>
          <t>France</t>
        </is>
      </c>
      <c r="F200" s="154" t="inlineStr">
        <is>
          <t>2023</t>
        </is>
      </c>
      <c r="G200" s="154" t="inlineStr">
        <is>
          <t>kt</t>
        </is>
      </c>
      <c r="H200" s="154" t="inlineStr">
        <is>
          <t>Part d'abats consommée en boucherie = 3,65 % (Blézat)</t>
        </is>
      </c>
      <c r="I200" s="154" t="inlineStr">
        <is>
          <t>Blézat</t>
        </is>
      </c>
      <c r="J200" s="154" t="inlineStr">
        <is>
          <t>Utilisation de la répartition de 2011</t>
        </is>
      </c>
      <c r="K200" s="154" t="inlineStr">
        <is>
          <t>Répartition</t>
        </is>
      </c>
      <c r="L200" s="154" t="inlineStr">
        <is>
          <t>Part d'abats consommée en boucherie</t>
        </is>
      </c>
      <c r="M200" s="154" t="inlineStr">
        <is>
          <t>Débouchés abats - Blézat</t>
        </is>
      </c>
      <c r="N200" s="154" t="inlineStr">
        <is>
          <t>0</t>
        </is>
      </c>
      <c r="O200" s="154" t="n">
        <v>-1</v>
      </c>
      <c r="P200" s="154" t="inlineStr">
        <is>
          <t>Part d'abats consommée en boucherie</t>
        </is>
      </c>
      <c r="Q200" s="154" t="inlineStr">
        <is>
          <t>Blézat</t>
        </is>
      </c>
    </row>
    <row r="201" ht="15" customHeight="1">
      <c r="A201" s="183" t="n">
        <v>4902</v>
      </c>
      <c r="B201" s="183" t="inlineStr">
        <is>
          <t>Abats</t>
        </is>
      </c>
      <c r="C201" s="183" t="inlineStr">
        <is>
          <t>RHD</t>
        </is>
      </c>
      <c r="D201" s="183" t="inlineStr">
        <is>
          <t>Viande bovine</t>
        </is>
      </c>
      <c r="E201" s="183" t="inlineStr">
        <is>
          <t>France</t>
        </is>
      </c>
      <c r="F201" s="183" t="inlineStr">
        <is>
          <t>2023</t>
        </is>
      </c>
      <c r="G201" s="183" t="inlineStr">
        <is>
          <t>kt</t>
        </is>
      </c>
      <c r="H201" s="183" t="inlineStr">
        <is>
          <t>Part d'abats consommée en RHD = 3,65 % (Blézat)</t>
        </is>
      </c>
      <c r="I201" s="183" t="inlineStr">
        <is>
          <t>Blézat</t>
        </is>
      </c>
      <c r="J201" s="183" t="inlineStr">
        <is>
          <t>Utilisation de la répartition de 2011</t>
        </is>
      </c>
      <c r="K201" s="183" t="inlineStr">
        <is>
          <t>Répartition</t>
        </is>
      </c>
      <c r="L201" s="183" t="inlineStr">
        <is>
          <t>Part d'abats consommée en RHD</t>
        </is>
      </c>
      <c r="M201" s="183" t="inlineStr">
        <is>
          <t>Débouchés abats - Blézat</t>
        </is>
      </c>
      <c r="N201" s="183" t="inlineStr">
        <is>
          <t>0</t>
        </is>
      </c>
      <c r="O201" s="183" t="n">
        <v>-1</v>
      </c>
      <c r="P201" s="183" t="inlineStr">
        <is>
          <t>Part d'abats consommée en RHD</t>
        </is>
      </c>
      <c r="Q201" s="183" t="inlineStr">
        <is>
          <t>Blézat</t>
        </is>
      </c>
    </row>
    <row r="202" ht="15" customHeight="1">
      <c r="A202" s="154" t="n">
        <v>4902</v>
      </c>
      <c r="B202" s="154" t="inlineStr">
        <is>
          <t>Abats</t>
        </is>
      </c>
      <c r="C202" s="154" t="inlineStr">
        <is>
          <t>Débouchés</t>
        </is>
      </c>
      <c r="D202" s="154" t="inlineStr">
        <is>
          <t>Viande bovine</t>
        </is>
      </c>
      <c r="E202" s="154" t="inlineStr">
        <is>
          <t>France</t>
        </is>
      </c>
      <c r="F202" s="154" t="inlineStr">
        <is>
          <t>2023</t>
        </is>
      </c>
      <c r="G202" s="154" t="inlineStr">
        <is>
          <t>kt</t>
        </is>
      </c>
      <c r="H202" s="154" t="inlineStr"/>
      <c r="I202" s="154" t="inlineStr"/>
      <c r="J202" s="154" t="inlineStr"/>
      <c r="K202" s="154" t="inlineStr"/>
      <c r="L202" s="154" t="inlineStr"/>
      <c r="M202" s="154" t="inlineStr"/>
      <c r="N202" s="154" t="inlineStr"/>
      <c r="O202" s="154" t="n">
        <v>0.03645833333333334</v>
      </c>
      <c r="P202" s="154" t="inlineStr"/>
      <c r="Q202" s="154" t="inlineStr"/>
    </row>
  </sheetData>
  <pageMargins left="0.75" right="0.75" top="1" bottom="1" header="0.5" footer="0.5"/>
</worksheet>
</file>

<file path=xl/worksheets/sheet16.xml><?xml version="1.0" encoding="utf-8"?>
<worksheet xmlns="http://schemas.openxmlformats.org/spreadsheetml/2006/main">
  <sheetPr>
    <tabColor theme="1"/>
    <outlinePr summaryBelow="1" summaryRight="1"/>
    <pageSetUpPr/>
  </sheetPr>
  <dimension ref="A1:O15"/>
  <sheetViews>
    <sheetView workbookViewId="0">
      <selection activeCell="O36" sqref="O36"/>
    </sheetView>
  </sheetViews>
  <sheetFormatPr baseColWidth="10" defaultRowHeight="14.4"/>
  <cols>
    <col width="31.21875" bestFit="1" customWidth="1" min="1" max="1"/>
    <col width="20" bestFit="1" customWidth="1" min="2" max="2"/>
    <col width="15.5546875" customWidth="1" min="4" max="4"/>
  </cols>
  <sheetData>
    <row r="1" ht="15" customHeight="1" thickBot="1">
      <c r="A1" s="133" t="inlineStr">
        <is>
          <t>Origine</t>
        </is>
      </c>
      <c r="B1" s="134" t="inlineStr">
        <is>
          <t>Destination</t>
        </is>
      </c>
      <c r="C1" s="134" t="inlineStr">
        <is>
          <t>Valeur</t>
        </is>
      </c>
      <c r="D1" s="134" t="inlineStr">
        <is>
          <t>Incertitude</t>
        </is>
      </c>
      <c r="E1">
        <f t="array" ref="E1:O15">_xlfn._xlws.FILTER(Contraintes!G1:Q200,ISTEXT(Contraintes!P1:P200))</f>
        <v/>
      </c>
      <c r="F1" t="inlineStr">
        <is>
          <t>Filière</t>
        </is>
      </c>
      <c r="G1" t="inlineStr">
        <is>
          <t>Année</t>
        </is>
      </c>
      <c r="H1" t="inlineStr">
        <is>
          <t>Territoire</t>
        </is>
      </c>
      <c r="I1" t="inlineStr">
        <is>
          <t>Traduction</t>
        </is>
      </c>
      <c r="J1" t="inlineStr">
        <is>
          <t>Hypothèse</t>
        </is>
      </c>
      <c r="K1" t="inlineStr">
        <is>
          <t>Source</t>
        </is>
      </c>
      <c r="L1" t="inlineStr">
        <is>
          <t>Onglet source fichier Excel</t>
        </is>
      </c>
      <c r="M1" t="inlineStr">
        <is>
          <t>Type de donnée collectée</t>
        </is>
      </c>
      <c r="N1" t="inlineStr">
        <is>
          <t>Information collectée</t>
        </is>
      </c>
      <c r="O1" t="inlineStr">
        <is>
          <t>Fiabilité des données</t>
        </is>
      </c>
    </row>
    <row r="2">
      <c r="A2">
        <f t="array" ref="A2:B15">_xlfn._xlws.FILTER(Contraintes!B2:C200,ISTEXT(Contraintes!P2:P200))</f>
        <v/>
      </c>
      <c r="B2" t="inlineStr">
        <is>
          <t>Viande de veaux</t>
        </is>
      </c>
      <c r="E2" t="inlineStr">
        <is>
          <t>kt</t>
        </is>
      </c>
      <c r="F2" t="inlineStr">
        <is>
          <t>Viande bovine</t>
        </is>
      </c>
      <c r="G2" t="inlineStr">
        <is>
          <t>2015:2019:2023</t>
        </is>
      </c>
      <c r="H2" t="inlineStr">
        <is>
          <t>France</t>
        </is>
      </c>
      <c r="I2" t="inlineStr">
        <is>
          <t>Rendement en viande de l'abattage-découpe de veaux</t>
        </is>
      </c>
      <c r="J2" t="n">
        <v>0</v>
      </c>
      <c r="K2" t="inlineStr">
        <is>
          <t>Blézat</t>
        </is>
      </c>
      <c r="L2" t="inlineStr">
        <is>
          <t>Anatomie - Blézat</t>
        </is>
      </c>
      <c r="M2" t="inlineStr">
        <is>
          <t>Rendement</t>
        </is>
      </c>
      <c r="N2" t="inlineStr">
        <is>
          <t>Rendement en viande de l'abattage-découpe de veaux = 40,61 % (Blézat)</t>
        </is>
      </c>
      <c r="O2" t="n">
        <v>0</v>
      </c>
    </row>
    <row r="3">
      <c r="A3" t="inlineStr">
        <is>
          <t>Abattage / découpe de veaux</t>
        </is>
      </c>
      <c r="B3" t="inlineStr">
        <is>
          <t>Abats</t>
        </is>
      </c>
      <c r="E3" t="inlineStr">
        <is>
          <t>kt</t>
        </is>
      </c>
      <c r="F3" t="inlineStr">
        <is>
          <t>Viande bovine</t>
        </is>
      </c>
      <c r="G3" t="inlineStr">
        <is>
          <t>2015:2019:2023</t>
        </is>
      </c>
      <c r="H3" t="inlineStr">
        <is>
          <t>France</t>
        </is>
      </c>
      <c r="I3" t="inlineStr">
        <is>
          <t>Rendement en abats de l'abattage-découpe de veaux</t>
        </is>
      </c>
      <c r="J3" t="n">
        <v>0</v>
      </c>
      <c r="K3" t="inlineStr">
        <is>
          <t>Blézat</t>
        </is>
      </c>
      <c r="L3" t="inlineStr">
        <is>
          <t>Anatomie - Blézat</t>
        </is>
      </c>
      <c r="M3" t="inlineStr">
        <is>
          <t>Rendement</t>
        </is>
      </c>
      <c r="N3" t="inlineStr">
        <is>
          <t>Rendement en abats de l'abattage-découpe de veaux = 9,51 % (Blézat)</t>
        </is>
      </c>
      <c r="O3" t="n">
        <v>0</v>
      </c>
    </row>
    <row r="4">
      <c r="A4" t="inlineStr">
        <is>
          <t>Abattage / découpe de veaux</t>
        </is>
      </c>
      <c r="B4" t="inlineStr">
        <is>
          <t>C1</t>
        </is>
      </c>
      <c r="E4" t="inlineStr">
        <is>
          <t>kt</t>
        </is>
      </c>
      <c r="F4" t="inlineStr">
        <is>
          <t>Viande bovine</t>
        </is>
      </c>
      <c r="G4" t="inlineStr">
        <is>
          <t>2015:2019:2023</t>
        </is>
      </c>
      <c r="H4" t="inlineStr">
        <is>
          <t>France</t>
        </is>
      </c>
      <c r="I4" t="inlineStr">
        <is>
          <t>Rendement en coproduits C1 de l'abattage-découpe de veaux</t>
        </is>
      </c>
      <c r="J4" t="n">
        <v>0</v>
      </c>
      <c r="K4" t="inlineStr">
        <is>
          <t>Blézat</t>
        </is>
      </c>
      <c r="L4" t="inlineStr">
        <is>
          <t>Anatomie - Blézat</t>
        </is>
      </c>
      <c r="M4" t="inlineStr">
        <is>
          <t>Rendement</t>
        </is>
      </c>
      <c r="N4" t="inlineStr">
        <is>
          <t>Rendement en coproduits C1 de l'abattage-découpe de veaux = 5,63 % (Blézat)</t>
        </is>
      </c>
      <c r="O4" t="n">
        <v>0</v>
      </c>
    </row>
    <row r="5">
      <c r="A5" t="inlineStr">
        <is>
          <t>Abattage / découpe de veaux</t>
        </is>
      </c>
      <c r="B5" t="inlineStr">
        <is>
          <t>C2</t>
        </is>
      </c>
      <c r="E5" t="inlineStr">
        <is>
          <t>kt</t>
        </is>
      </c>
      <c r="F5" t="inlineStr">
        <is>
          <t>Viande bovine</t>
        </is>
      </c>
      <c r="G5" t="inlineStr">
        <is>
          <t>2015:2019:2023</t>
        </is>
      </c>
      <c r="H5" t="inlineStr">
        <is>
          <t>France</t>
        </is>
      </c>
      <c r="I5" t="inlineStr">
        <is>
          <t>Rendement en coproduits C2 de l'abattage-découpe de veaux</t>
        </is>
      </c>
      <c r="J5" t="n">
        <v>0</v>
      </c>
      <c r="K5" t="inlineStr">
        <is>
          <t>Blézat</t>
        </is>
      </c>
      <c r="L5" t="inlineStr">
        <is>
          <t>Anatomie - Blézat</t>
        </is>
      </c>
      <c r="M5" t="inlineStr">
        <is>
          <t>Rendement</t>
        </is>
      </c>
      <c r="N5" t="inlineStr">
        <is>
          <t>Rendement en coproduits C2 de l'abattage-découpe de veaux = 0 % (Blézat)</t>
        </is>
      </c>
      <c r="O5" t="n">
        <v>0</v>
      </c>
    </row>
    <row r="6">
      <c r="A6" t="inlineStr">
        <is>
          <t>Abattage / découpe de veaux</t>
        </is>
      </c>
      <c r="B6" t="inlineStr">
        <is>
          <t>C3 et alimentaire</t>
        </is>
      </c>
      <c r="E6" t="inlineStr">
        <is>
          <t>kt</t>
        </is>
      </c>
      <c r="F6" t="inlineStr">
        <is>
          <t>Viande bovine</t>
        </is>
      </c>
      <c r="G6" t="inlineStr">
        <is>
          <t>2015:2019:2023</t>
        </is>
      </c>
      <c r="H6" t="inlineStr">
        <is>
          <t>France</t>
        </is>
      </c>
      <c r="I6" t="inlineStr">
        <is>
          <t>Rendement en coproduits C3 et alimentaire de l'abattage-découpe de veaux</t>
        </is>
      </c>
      <c r="J6" t="n">
        <v>0</v>
      </c>
      <c r="K6" t="inlineStr">
        <is>
          <t>Blézat</t>
        </is>
      </c>
      <c r="L6" t="inlineStr">
        <is>
          <t>Anatomie - Blézat</t>
        </is>
      </c>
      <c r="M6" t="inlineStr">
        <is>
          <t>Rendement</t>
        </is>
      </c>
      <c r="N6" t="inlineStr">
        <is>
          <t>Rendement en coproduits C3 et alimentaire de l'abattage-découpe de veaux = 36,59 % (Blézat)</t>
        </is>
      </c>
      <c r="O6" t="n">
        <v>0</v>
      </c>
    </row>
    <row r="7">
      <c r="A7" t="inlineStr">
        <is>
          <t>Abattage / découpe de veaux</t>
        </is>
      </c>
      <c r="B7" t="inlineStr">
        <is>
          <t>Cuirs</t>
        </is>
      </c>
      <c r="E7" t="inlineStr">
        <is>
          <t>kt</t>
        </is>
      </c>
      <c r="F7" t="inlineStr">
        <is>
          <t>Viande bovine</t>
        </is>
      </c>
      <c r="G7" t="inlineStr">
        <is>
          <t>2015:2019:2023</t>
        </is>
      </c>
      <c r="H7" t="inlineStr">
        <is>
          <t>France</t>
        </is>
      </c>
      <c r="I7" t="inlineStr">
        <is>
          <t>Rendement en cuirs de l'abattage-découpe de veaux</t>
        </is>
      </c>
      <c r="J7" t="n">
        <v>0</v>
      </c>
      <c r="K7" t="inlineStr">
        <is>
          <t>Blézat</t>
        </is>
      </c>
      <c r="L7" t="inlineStr">
        <is>
          <t>Anatomie - Blézat</t>
        </is>
      </c>
      <c r="M7" t="inlineStr">
        <is>
          <t>Rendement</t>
        </is>
      </c>
      <c r="N7" t="inlineStr">
        <is>
          <t>Rendement en cuirs de l'abattage-découpe de veaux = 6,49 % (Blézat)</t>
        </is>
      </c>
      <c r="O7" t="n">
        <v>0</v>
      </c>
    </row>
    <row r="8">
      <c r="A8" t="inlineStr">
        <is>
          <t>Abattage / découpe de veaux</t>
        </is>
      </c>
      <c r="B8" t="inlineStr">
        <is>
          <t>Eau - ressuage</t>
        </is>
      </c>
      <c r="E8" t="inlineStr">
        <is>
          <t>kt</t>
        </is>
      </c>
      <c r="F8" t="inlineStr">
        <is>
          <t>Viande bovine</t>
        </is>
      </c>
      <c r="G8" t="inlineStr">
        <is>
          <t>2015:2019:2023</t>
        </is>
      </c>
      <c r="H8" t="inlineStr">
        <is>
          <t>France</t>
        </is>
      </c>
      <c r="I8" t="inlineStr">
        <is>
          <t>Pertes en eau de l'abattage-découpe de veaux</t>
        </is>
      </c>
      <c r="J8" t="n">
        <v>0</v>
      </c>
      <c r="K8" t="inlineStr">
        <is>
          <t>Blézat</t>
        </is>
      </c>
      <c r="L8" t="inlineStr">
        <is>
          <t>Anatomie - Blézat</t>
        </is>
      </c>
      <c r="M8" t="inlineStr">
        <is>
          <t>Rendement</t>
        </is>
      </c>
      <c r="N8" t="inlineStr">
        <is>
          <t>Pertes en eau de l'abattage-découpe de veaux = 1,17 % (Blézat)</t>
        </is>
      </c>
      <c r="O8" t="n">
        <v>0</v>
      </c>
    </row>
    <row r="9">
      <c r="A9" t="inlineStr">
        <is>
          <t>Abattage / découpe de gros bovins</t>
        </is>
      </c>
      <c r="B9" t="inlineStr">
        <is>
          <t>Viande de gros bovins</t>
        </is>
      </c>
      <c r="E9" t="inlineStr">
        <is>
          <t>kt</t>
        </is>
      </c>
      <c r="F9" t="inlineStr">
        <is>
          <t>Viande bovine</t>
        </is>
      </c>
      <c r="G9" t="inlineStr">
        <is>
          <t>2015:2019:2023</t>
        </is>
      </c>
      <c r="H9" t="inlineStr">
        <is>
          <t>France</t>
        </is>
      </c>
      <c r="I9" t="inlineStr">
        <is>
          <t>Rendement en viande de l'abattage-découpe de gros bovins</t>
        </is>
      </c>
      <c r="J9" t="n">
        <v>0</v>
      </c>
      <c r="K9" t="inlineStr">
        <is>
          <t>Blézat</t>
        </is>
      </c>
      <c r="L9" t="inlineStr">
        <is>
          <t>Anatomie - Blézat</t>
        </is>
      </c>
      <c r="M9" t="inlineStr">
        <is>
          <t>Rendement</t>
        </is>
      </c>
      <c r="N9" t="inlineStr">
        <is>
          <t>Rendement en viande de l'abattage-découpe de gros bovins = 38,36 % (Blézat)</t>
        </is>
      </c>
      <c r="O9" t="n">
        <v>0</v>
      </c>
    </row>
    <row r="10">
      <c r="A10" t="inlineStr">
        <is>
          <t>Abattage / découpe de gros bovins</t>
        </is>
      </c>
      <c r="B10" t="inlineStr">
        <is>
          <t>Abats</t>
        </is>
      </c>
      <c r="E10" t="inlineStr">
        <is>
          <t>kt</t>
        </is>
      </c>
      <c r="F10" t="inlineStr">
        <is>
          <t>Viande bovine</t>
        </is>
      </c>
      <c r="G10" t="inlineStr">
        <is>
          <t>2015:2019:2023</t>
        </is>
      </c>
      <c r="H10" t="inlineStr">
        <is>
          <t>France</t>
        </is>
      </c>
      <c r="I10" t="inlineStr">
        <is>
          <t>Rendement en abats de l'abattage-découpe de gros bovins</t>
        </is>
      </c>
      <c r="J10" t="n">
        <v>0</v>
      </c>
      <c r="K10" t="inlineStr">
        <is>
          <t>Blézat</t>
        </is>
      </c>
      <c r="L10" t="inlineStr">
        <is>
          <t>Anatomie - Blézat</t>
        </is>
      </c>
      <c r="M10" t="inlineStr">
        <is>
          <t>Rendement</t>
        </is>
      </c>
      <c r="N10" t="inlineStr">
        <is>
          <t>Rendement en abats de l'abattage-découpe de gros bovins = 7,18 % (Blézat)</t>
        </is>
      </c>
      <c r="O10" t="n">
        <v>0</v>
      </c>
    </row>
    <row r="11">
      <c r="A11" t="inlineStr">
        <is>
          <t>Abattage / découpe de gros bovins</t>
        </is>
      </c>
      <c r="B11" t="inlineStr">
        <is>
          <t>C1</t>
        </is>
      </c>
      <c r="E11" t="inlineStr">
        <is>
          <t>kt</t>
        </is>
      </c>
      <c r="F11" t="inlineStr">
        <is>
          <t>Viande bovine</t>
        </is>
      </c>
      <c r="G11" t="inlineStr">
        <is>
          <t>2015:2019:2023</t>
        </is>
      </c>
      <c r="H11" t="inlineStr">
        <is>
          <t>France</t>
        </is>
      </c>
      <c r="I11" t="inlineStr">
        <is>
          <t>Rendement en coproduits C1 de l'abattage-découpe de gros bovins</t>
        </is>
      </c>
      <c r="J11" t="n">
        <v>0</v>
      </c>
      <c r="K11" t="inlineStr">
        <is>
          <t>Blézat</t>
        </is>
      </c>
      <c r="L11" t="inlineStr">
        <is>
          <t>Anatomie - Blézat</t>
        </is>
      </c>
      <c r="M11" t="inlineStr">
        <is>
          <t>Rendement</t>
        </is>
      </c>
      <c r="N11" t="inlineStr">
        <is>
          <t>Rendement en coproduits C1 de l'abattage-découpe de gros bovins = 5,1 % (Blézat)</t>
        </is>
      </c>
      <c r="O11" t="n">
        <v>0</v>
      </c>
    </row>
    <row r="12">
      <c r="A12" t="inlineStr">
        <is>
          <t>Abattage / découpe de gros bovins</t>
        </is>
      </c>
      <c r="B12" t="inlineStr">
        <is>
          <t>C2</t>
        </is>
      </c>
      <c r="E12" t="inlineStr">
        <is>
          <t>kt</t>
        </is>
      </c>
      <c r="F12" t="inlineStr">
        <is>
          <t>Viande bovine</t>
        </is>
      </c>
      <c r="G12" t="inlineStr">
        <is>
          <t>2015:2019:2023</t>
        </is>
      </c>
      <c r="H12" t="inlineStr">
        <is>
          <t>France</t>
        </is>
      </c>
      <c r="I12" t="inlineStr">
        <is>
          <t>Rendement en coproduits C2 de l'abattage-découpe de gros bovins</t>
        </is>
      </c>
      <c r="J12" t="n">
        <v>0</v>
      </c>
      <c r="K12" t="inlineStr">
        <is>
          <t>Blézat</t>
        </is>
      </c>
      <c r="L12" t="inlineStr">
        <is>
          <t>Anatomie - Blézat</t>
        </is>
      </c>
      <c r="M12" t="inlineStr">
        <is>
          <t>Rendement</t>
        </is>
      </c>
      <c r="N12" t="inlineStr">
        <is>
          <t>Rendement en coproduits C2 de l'abattage-découpe de gros bovins = 10,03 % (Blézat)</t>
        </is>
      </c>
      <c r="O12" t="n">
        <v>0</v>
      </c>
    </row>
    <row r="13">
      <c r="A13" t="inlineStr">
        <is>
          <t>Abattage / découpe de gros bovins</t>
        </is>
      </c>
      <c r="B13" t="inlineStr">
        <is>
          <t>C3 et alimentaire</t>
        </is>
      </c>
      <c r="E13" t="inlineStr">
        <is>
          <t>kt</t>
        </is>
      </c>
      <c r="F13" t="inlineStr">
        <is>
          <t>Viande bovine</t>
        </is>
      </c>
      <c r="G13" t="inlineStr">
        <is>
          <t>2015:2019:2023</t>
        </is>
      </c>
      <c r="H13" t="inlineStr">
        <is>
          <t>France</t>
        </is>
      </c>
      <c r="I13" t="inlineStr">
        <is>
          <t>Rendement en coproduits C3 et alimentaire de l'abattage-découpe de gros bovins</t>
        </is>
      </c>
      <c r="J13" t="n">
        <v>0</v>
      </c>
      <c r="K13" t="inlineStr">
        <is>
          <t>Blézat</t>
        </is>
      </c>
      <c r="L13" t="inlineStr">
        <is>
          <t>Anatomie - Blézat</t>
        </is>
      </c>
      <c r="M13" t="inlineStr">
        <is>
          <t>Rendement</t>
        </is>
      </c>
      <c r="N13" t="inlineStr">
        <is>
          <t>Rendement en coproduits C3 et alimentaire de l'abattage-découpe de gros bovins = 32,49 % (Blézat)</t>
        </is>
      </c>
      <c r="O13" t="n">
        <v>0</v>
      </c>
    </row>
    <row r="14">
      <c r="A14" t="inlineStr">
        <is>
          <t>Abattage / découpe de gros bovins</t>
        </is>
      </c>
      <c r="B14" t="inlineStr">
        <is>
          <t>Cuirs</t>
        </is>
      </c>
      <c r="E14" t="inlineStr">
        <is>
          <t>kt</t>
        </is>
      </c>
      <c r="F14" t="inlineStr">
        <is>
          <t>Viande bovine</t>
        </is>
      </c>
      <c r="G14" t="inlineStr">
        <is>
          <t>2015:2019:2023</t>
        </is>
      </c>
      <c r="H14" t="inlineStr">
        <is>
          <t>France</t>
        </is>
      </c>
      <c r="I14" t="inlineStr">
        <is>
          <t>Rendement en cuirs de l'abattage-découpe de gros bovins</t>
        </is>
      </c>
      <c r="J14" t="n">
        <v>0</v>
      </c>
      <c r="K14" t="inlineStr">
        <is>
          <t>Blézat</t>
        </is>
      </c>
      <c r="L14" t="inlineStr">
        <is>
          <t>Anatomie - Blézat</t>
        </is>
      </c>
      <c r="M14" t="inlineStr">
        <is>
          <t>Rendement</t>
        </is>
      </c>
      <c r="N14" t="inlineStr">
        <is>
          <t>Rendement en cuirs de l'abattage-découpe de gros bovins = 5,58 % (Blézat)</t>
        </is>
      </c>
      <c r="O14" t="n">
        <v>0</v>
      </c>
    </row>
    <row r="15">
      <c r="A15" t="inlineStr">
        <is>
          <t>Abattage / découpe de gros bovins</t>
        </is>
      </c>
      <c r="B15" t="inlineStr">
        <is>
          <t>Eau - ressuage</t>
        </is>
      </c>
      <c r="E15" t="inlineStr">
        <is>
          <t>kt</t>
        </is>
      </c>
      <c r="F15" t="inlineStr">
        <is>
          <t>Viande bovine</t>
        </is>
      </c>
      <c r="G15" t="inlineStr">
        <is>
          <t>2015:2019:2023</t>
        </is>
      </c>
      <c r="H15" t="inlineStr">
        <is>
          <t>France</t>
        </is>
      </c>
      <c r="I15" t="inlineStr">
        <is>
          <t>Pertes en eau de l'abattage-découpe de gros bovins</t>
        </is>
      </c>
      <c r="J15" t="n">
        <v>0</v>
      </c>
      <c r="K15" t="inlineStr">
        <is>
          <t>Blézat</t>
        </is>
      </c>
      <c r="L15" t="inlineStr">
        <is>
          <t>Anatomie - Blézat</t>
        </is>
      </c>
      <c r="M15" t="inlineStr">
        <is>
          <t>Rendement</t>
        </is>
      </c>
      <c r="N15" t="inlineStr">
        <is>
          <t>Pertes en eau de l'abattage-découpe de gros bovins = 1,25 % (Blézat)</t>
        </is>
      </c>
      <c r="O15" t="n">
        <v>0</v>
      </c>
    </row>
  </sheetData>
  <pageMargins left="0.7" right="0.7" top="0.75" bottom="0.75" header="0.3" footer="0.3"/>
</worksheet>
</file>

<file path=xl/worksheets/sheet17.xml><?xml version="1.0" encoding="utf-8"?>
<worksheet xmlns="http://schemas.openxmlformats.org/spreadsheetml/2006/main">
  <sheetPr>
    <tabColor rgb="FFFFC000"/>
    <outlinePr summaryBelow="1" summaryRight="1"/>
    <pageSetUpPr/>
  </sheetPr>
  <dimension ref="A1:H77"/>
  <sheetViews>
    <sheetView zoomScaleNormal="100" workbookViewId="0">
      <selection activeCell="C9" sqref="C9"/>
    </sheetView>
  </sheetViews>
  <sheetFormatPr baseColWidth="10" defaultRowHeight="14.4"/>
  <cols>
    <col width="11.5546875" customWidth="1" style="59" min="1" max="5"/>
    <col width="12.21875" bestFit="1" customWidth="1" style="59" min="6" max="6"/>
    <col width="11.77734375" bestFit="1" customWidth="1" style="59" min="7" max="7"/>
    <col width="12.109375" customWidth="1" style="59" min="8" max="8"/>
    <col width="11.5546875" customWidth="1" style="59" min="9" max="16384"/>
  </cols>
  <sheetData>
    <row r="1">
      <c r="A1" s="58" t="inlineStr">
        <is>
          <t>Composition anatomique et rendement d'abattage/découpe</t>
        </is>
      </c>
    </row>
    <row r="2">
      <c r="H2" s="59" t="inlineStr">
        <is>
          <t>Abats = Abats et tripes destinés à l'alimentation humaine</t>
        </is>
      </c>
    </row>
    <row r="3">
      <c r="A3" s="60" t="inlineStr">
        <is>
          <t>Hors pertes liées à la maturation</t>
        </is>
      </c>
      <c r="H3" s="59" t="inlineStr">
        <is>
          <t>Coproduits = Abats, tripes et coproduits destinés aux C1, C2 et C3</t>
        </is>
      </c>
    </row>
    <row r="5">
      <c r="B5" s="58" t="inlineStr">
        <is>
          <t>Gros bovins</t>
        </is>
      </c>
      <c r="C5" s="59" t="inlineStr">
        <is>
          <t>Poids moyen (kg)</t>
        </is>
      </c>
      <c r="D5" s="59" t="inlineStr">
        <is>
          <t>Ratio sur poids vif</t>
        </is>
      </c>
      <c r="E5" s="59" t="inlineStr">
        <is>
          <t>Ratio sur poids carcasse</t>
        </is>
      </c>
      <c r="F5" s="124" t="inlineStr">
        <is>
          <t>Volume 2015</t>
        </is>
      </c>
      <c r="G5" s="124" t="inlineStr">
        <is>
          <t>Volume 2019</t>
        </is>
      </c>
      <c r="H5" s="59" t="inlineStr">
        <is>
          <t>Volume 2023</t>
        </is>
      </c>
    </row>
    <row r="6">
      <c r="B6" s="59" t="inlineStr">
        <is>
          <t>Vif</t>
        </is>
      </c>
      <c r="C6" s="59" t="n">
        <v>670</v>
      </c>
      <c r="D6" s="61">
        <f>C6/$C$6</f>
        <v/>
      </c>
      <c r="E6" s="61">
        <f>C6/$C$7</f>
        <v/>
      </c>
      <c r="F6" s="62">
        <f>E6*'Abattages - AGRESTE'!$G$7</f>
        <v/>
      </c>
      <c r="G6" s="62">
        <f>E6*'Abattages - AGRESTE'!$H$7</f>
        <v/>
      </c>
      <c r="H6" s="62">
        <f>E6*'Abattages - AGRESTE'!$I$7</f>
        <v/>
      </c>
    </row>
    <row r="7">
      <c r="B7" s="60" t="inlineStr">
        <is>
          <t>Caracasse</t>
        </is>
      </c>
      <c r="C7" s="60" t="n">
        <v>370</v>
      </c>
      <c r="D7" s="85">
        <f>C7/$C$6</f>
        <v/>
      </c>
      <c r="E7" s="75">
        <f>C7/$C$7</f>
        <v/>
      </c>
      <c r="F7" s="76">
        <f>E7*'Abattages - AGRESTE'!$G$7</f>
        <v/>
      </c>
      <c r="G7" s="76">
        <f>E7*'Abattages - AGRESTE'!$H$7</f>
        <v/>
      </c>
      <c r="H7" s="76">
        <f>E7*'Abattages - AGRESTE'!$I$7</f>
        <v/>
      </c>
    </row>
    <row r="8">
      <c r="B8" s="59" t="inlineStr">
        <is>
          <t>Viande</t>
        </is>
      </c>
      <c r="C8" s="59" t="n">
        <v>257</v>
      </c>
      <c r="D8" s="86">
        <f>C8/$C$6</f>
        <v/>
      </c>
      <c r="E8" s="61">
        <f>C8/$C$7</f>
        <v/>
      </c>
      <c r="F8" s="62">
        <f>E8*'Abattages - AGRESTE'!$G$7</f>
        <v/>
      </c>
      <c r="G8" s="62">
        <f>E8*'Abattages - AGRESTE'!$H$7</f>
        <v/>
      </c>
      <c r="H8" s="62">
        <f>E8*'Abattages - AGRESTE'!$I$7</f>
        <v/>
      </c>
    </row>
    <row r="9">
      <c r="B9" s="59" t="inlineStr">
        <is>
          <t>Abats</t>
        </is>
      </c>
      <c r="C9" s="59">
        <f>43.3+4.8</f>
        <v/>
      </c>
      <c r="D9" s="86">
        <f>C9/$C$6</f>
        <v/>
      </c>
      <c r="E9" s="61">
        <f>C9/$C$7</f>
        <v/>
      </c>
      <c r="F9" s="62">
        <f>E9*'Abattages - AGRESTE'!$G$7</f>
        <v/>
      </c>
      <c r="G9" s="62">
        <f>E9*'Abattages - AGRESTE'!$H$7</f>
        <v/>
      </c>
      <c r="H9" s="62">
        <f>E9*'Abattages - AGRESTE'!$I$7</f>
        <v/>
      </c>
    </row>
    <row r="10">
      <c r="B10" s="59" t="inlineStr">
        <is>
          <t>Coproduits</t>
        </is>
      </c>
      <c r="C10" s="59">
        <f>C6-(C9+C14+C15+C8)</f>
        <v/>
      </c>
      <c r="D10" s="61">
        <f>C10/$C$6</f>
        <v/>
      </c>
      <c r="E10" s="61">
        <f>C10/$C$7</f>
        <v/>
      </c>
      <c r="F10" s="62">
        <f>E10*'Abattages - AGRESTE'!$G$7</f>
        <v/>
      </c>
      <c r="G10" s="62">
        <f>E10*'Abattages - AGRESTE'!$H$7</f>
        <v/>
      </c>
      <c r="H10" s="62">
        <f>E10*'Abattages - AGRESTE'!$I$7</f>
        <v/>
      </c>
    </row>
    <row r="11">
      <c r="B11" s="63" t="inlineStr">
        <is>
          <t>dont C1</t>
        </is>
      </c>
      <c r="C11" s="59">
        <f>26.2+1+7</f>
        <v/>
      </c>
      <c r="D11" s="86">
        <f>C11/$C$6</f>
        <v/>
      </c>
      <c r="E11" s="61">
        <f>C11/$C$7</f>
        <v/>
      </c>
      <c r="F11" s="62">
        <f>E11*'Abattages - AGRESTE'!$G$7</f>
        <v/>
      </c>
      <c r="G11" s="62">
        <f>E11*'Abattages - AGRESTE'!$H$7</f>
        <v/>
      </c>
      <c r="H11" s="62">
        <f>E11*'Abattages - AGRESTE'!$I$7</f>
        <v/>
      </c>
    </row>
    <row r="12">
      <c r="B12" s="63" t="inlineStr">
        <is>
          <t>dont C2</t>
        </is>
      </c>
      <c r="C12" s="59" t="n">
        <v>67.2</v>
      </c>
      <c r="D12" s="86">
        <f>C12/$C$6</f>
        <v/>
      </c>
      <c r="E12" s="61">
        <f>C12/$C$7</f>
        <v/>
      </c>
      <c r="F12" s="62">
        <f>E12*'Abattages - AGRESTE'!$G$7</f>
        <v/>
      </c>
      <c r="G12" s="62">
        <f>E12*'Abattages - AGRESTE'!$H$7</f>
        <v/>
      </c>
      <c r="H12" s="62">
        <f>E12*'Abattages - AGRESTE'!$I$7</f>
        <v/>
      </c>
    </row>
    <row r="13">
      <c r="B13" s="63" t="inlineStr">
        <is>
          <t>dont C3</t>
        </is>
      </c>
      <c r="C13" s="59">
        <f>C10-(C11+C12)</f>
        <v/>
      </c>
      <c r="D13" s="86">
        <f>C13/$C$6</f>
        <v/>
      </c>
      <c r="E13" s="61">
        <f>C13/$C$7</f>
        <v/>
      </c>
      <c r="F13" s="62">
        <f>E13*'Abattages - AGRESTE'!$G$7</f>
        <v/>
      </c>
      <c r="G13" s="62">
        <f>E13*'Abattages - AGRESTE'!$H$7</f>
        <v/>
      </c>
      <c r="H13" s="62">
        <f>E13*'Abattages - AGRESTE'!$I$7</f>
        <v/>
      </c>
    </row>
    <row r="14">
      <c r="B14" s="59" t="inlineStr">
        <is>
          <t>Cuirs</t>
        </is>
      </c>
      <c r="C14" s="59" t="n">
        <v>37.4</v>
      </c>
      <c r="D14" s="86">
        <f>C14/$C$6</f>
        <v/>
      </c>
      <c r="E14" s="61">
        <f>C14/$C$7</f>
        <v/>
      </c>
      <c r="F14" s="62">
        <f>E14*'Abattages - AGRESTE'!$G$7</f>
        <v/>
      </c>
      <c r="G14" s="62">
        <f>E14*'Abattages - AGRESTE'!$H$7</f>
        <v/>
      </c>
      <c r="H14" s="62">
        <f>E14*'Abattages - AGRESTE'!$I$7</f>
        <v/>
      </c>
    </row>
    <row r="15">
      <c r="B15" s="59" t="inlineStr">
        <is>
          <t>Eau (ressuage)</t>
        </is>
      </c>
      <c r="C15" s="59" t="n">
        <v>8.4</v>
      </c>
      <c r="D15" s="86">
        <f>C15/$C$6</f>
        <v/>
      </c>
      <c r="E15" s="61">
        <f>C15/$C$7</f>
        <v/>
      </c>
      <c r="F15" s="62">
        <f>E15*'Abattages - AGRESTE'!$G$7</f>
        <v/>
      </c>
      <c r="G15" s="62">
        <f>E15*'Abattages - AGRESTE'!$H$7</f>
        <v/>
      </c>
      <c r="H15" s="62">
        <f>E15*'Abattages - AGRESTE'!$I$7</f>
        <v/>
      </c>
    </row>
    <row r="16">
      <c r="D16" s="64" t="n"/>
    </row>
    <row r="18">
      <c r="B18" s="58" t="inlineStr">
        <is>
          <t>Veaux</t>
        </is>
      </c>
      <c r="C18" s="59" t="inlineStr">
        <is>
          <t>Poids moyen (kg)</t>
        </is>
      </c>
      <c r="D18" s="59" t="inlineStr">
        <is>
          <t>Ratio sur poids vif</t>
        </is>
      </c>
      <c r="E18" s="59" t="inlineStr">
        <is>
          <t>Ratio sur poids carcasse</t>
        </is>
      </c>
      <c r="F18" s="124" t="inlineStr">
        <is>
          <t>Volume 2015</t>
        </is>
      </c>
      <c r="G18" s="124" t="inlineStr">
        <is>
          <t>Volume 2019</t>
        </is>
      </c>
      <c r="H18" s="59" t="inlineStr">
        <is>
          <t>Volume 2023</t>
        </is>
      </c>
    </row>
    <row r="19">
      <c r="B19" s="59" t="inlineStr">
        <is>
          <t>Vif</t>
        </is>
      </c>
      <c r="C19" s="59" t="n">
        <v>231</v>
      </c>
      <c r="D19" s="61">
        <f>C19/$C$19</f>
        <v/>
      </c>
      <c r="E19" s="61">
        <f>C19/$C$20</f>
        <v/>
      </c>
      <c r="F19" s="62">
        <f>E19*'Abattages - AGRESTE'!$G$4</f>
        <v/>
      </c>
      <c r="G19" s="62">
        <f>E19*'Abattages - AGRESTE'!$H$4</f>
        <v/>
      </c>
      <c r="H19" s="62">
        <f>E19*'Abattages - AGRESTE'!$I$4</f>
        <v/>
      </c>
    </row>
    <row r="20">
      <c r="B20" s="60" t="inlineStr">
        <is>
          <t>Caracasse</t>
        </is>
      </c>
      <c r="C20" s="60" t="n">
        <v>134</v>
      </c>
      <c r="D20" s="87">
        <f>C20/$C$19</f>
        <v/>
      </c>
      <c r="E20" s="75">
        <f>C20/$C$20</f>
        <v/>
      </c>
      <c r="F20" s="76">
        <f>E20*'Abattages - AGRESTE'!$G$4</f>
        <v/>
      </c>
      <c r="G20" s="76">
        <f>E20*'Abattages - AGRESTE'!$H$4</f>
        <v/>
      </c>
      <c r="H20" s="76">
        <f>E20*'Abattages - AGRESTE'!$I$4</f>
        <v/>
      </c>
    </row>
    <row r="21">
      <c r="B21" s="59" t="inlineStr">
        <is>
          <t>Viande</t>
        </is>
      </c>
      <c r="C21" s="59" t="n">
        <v>93.8</v>
      </c>
      <c r="D21" s="86">
        <f>C21/$C$19</f>
        <v/>
      </c>
      <c r="E21" s="61">
        <f>C21/$C$20</f>
        <v/>
      </c>
      <c r="F21" s="62">
        <f>E21*'Abattages - AGRESTE'!$G$4</f>
        <v/>
      </c>
      <c r="G21" s="62">
        <f>E21*'Abattages - AGRESTE'!$H$4</f>
        <v/>
      </c>
      <c r="H21" s="62">
        <f>E21*'Abattages - AGRESTE'!$I$4</f>
        <v/>
      </c>
    </row>
    <row r="22">
      <c r="B22" s="59" t="inlineStr">
        <is>
          <t>Abats</t>
        </is>
      </c>
      <c r="C22" s="65">
        <f>3.2+8+1.75+8.9-2.3+2+0.42</f>
        <v/>
      </c>
      <c r="D22" s="86">
        <f>C22/$C$19</f>
        <v/>
      </c>
      <c r="E22" s="61">
        <f>C22/$C$20</f>
        <v/>
      </c>
      <c r="F22" s="62">
        <f>E22*'Abattages - AGRESTE'!$G$4</f>
        <v/>
      </c>
      <c r="G22" s="62">
        <f>E22*'Abattages - AGRESTE'!$H$4</f>
        <v/>
      </c>
      <c r="H22" s="62">
        <f>E22*'Abattages - AGRESTE'!$I$4</f>
        <v/>
      </c>
    </row>
    <row r="23">
      <c r="B23" s="60" t="inlineStr">
        <is>
          <t>Coproduits</t>
        </is>
      </c>
      <c r="C23" s="74">
        <f>C19-C21-C22-C27-C28</f>
        <v/>
      </c>
      <c r="D23" s="75">
        <f>C23/$C$19</f>
        <v/>
      </c>
      <c r="E23" s="75">
        <f>C23/$C$20</f>
        <v/>
      </c>
      <c r="F23" s="62">
        <f>E23*'Abattages - AGRESTE'!$G$4</f>
        <v/>
      </c>
      <c r="G23" s="62">
        <f>E23*'Abattages - AGRESTE'!$H$4</f>
        <v/>
      </c>
      <c r="H23" s="62">
        <f>E23*'Abattages - AGRESTE'!$I$4</f>
        <v/>
      </c>
    </row>
    <row r="24">
      <c r="B24" s="63" t="inlineStr">
        <is>
          <t>dont C1</t>
        </is>
      </c>
      <c r="C24" s="59" t="n">
        <v>13</v>
      </c>
      <c r="D24" s="86">
        <f>C24/$C$19</f>
        <v/>
      </c>
      <c r="E24" s="61">
        <f>C24/$C$20</f>
        <v/>
      </c>
      <c r="F24" s="62">
        <f>E24*'Abattages - AGRESTE'!$G$4</f>
        <v/>
      </c>
      <c r="G24" s="62">
        <f>E24*'Abattages - AGRESTE'!$H$4</f>
        <v/>
      </c>
      <c r="H24" s="62">
        <f>E24*'Abattages - AGRESTE'!$I$4</f>
        <v/>
      </c>
    </row>
    <row r="25">
      <c r="B25" s="63" t="inlineStr">
        <is>
          <t>dont C2</t>
        </is>
      </c>
      <c r="C25" s="59" t="n">
        <v>0</v>
      </c>
      <c r="D25" s="86">
        <f>C25/$C$19</f>
        <v/>
      </c>
      <c r="E25" s="61">
        <f>C25/$C$20</f>
        <v/>
      </c>
      <c r="F25" s="62">
        <f>E25*'Abattages - AGRESTE'!$G$4</f>
        <v/>
      </c>
      <c r="G25" s="62">
        <f>E25*'Abattages - AGRESTE'!$H$4</f>
        <v/>
      </c>
      <c r="H25" s="62">
        <f>E25*'Abattages - AGRESTE'!$I$4</f>
        <v/>
      </c>
    </row>
    <row r="26">
      <c r="B26" s="63" t="inlineStr">
        <is>
          <t>dont C3</t>
        </is>
      </c>
      <c r="C26" s="65">
        <f>C23-C24</f>
        <v/>
      </c>
      <c r="D26" s="86">
        <f>C26/$C$19</f>
        <v/>
      </c>
      <c r="E26" s="61">
        <f>C26/$C$20</f>
        <v/>
      </c>
      <c r="F26" s="62">
        <f>E26*'Abattages - AGRESTE'!$G$4</f>
        <v/>
      </c>
      <c r="G26" s="62">
        <f>E26*'Abattages - AGRESTE'!$H$4</f>
        <v/>
      </c>
      <c r="H26" s="62">
        <f>E26*'Abattages - AGRESTE'!$I$4</f>
        <v/>
      </c>
    </row>
    <row r="27">
      <c r="B27" s="59" t="inlineStr">
        <is>
          <t>Cuirs</t>
        </is>
      </c>
      <c r="C27" s="59" t="n">
        <v>15</v>
      </c>
      <c r="D27" s="86">
        <f>C27/$C$19</f>
        <v/>
      </c>
      <c r="E27" s="61">
        <f>C27/$C$20</f>
        <v/>
      </c>
      <c r="F27" s="62">
        <f>E27*'Abattages - AGRESTE'!$G$4</f>
        <v/>
      </c>
      <c r="G27" s="62">
        <f>E27*'Abattages - AGRESTE'!$H$4</f>
        <v/>
      </c>
      <c r="H27" s="62">
        <f>E27*'Abattages - AGRESTE'!$I$4</f>
        <v/>
      </c>
    </row>
    <row r="28">
      <c r="B28" s="59" t="inlineStr">
        <is>
          <t>Eau (ressuage)</t>
        </is>
      </c>
      <c r="C28" s="59" t="n">
        <v>2.7</v>
      </c>
      <c r="D28" s="86">
        <f>C28/$C$19</f>
        <v/>
      </c>
      <c r="E28" s="61">
        <f>C28/$C$20</f>
        <v/>
      </c>
      <c r="F28" s="62">
        <f>E28*'Abattages - AGRESTE'!$G$4</f>
        <v/>
      </c>
      <c r="G28" s="62">
        <f>E28*'Abattages - AGRESTE'!$H$4</f>
        <v/>
      </c>
      <c r="H28" s="62">
        <f>E28*'Abattages - AGRESTE'!$I$4</f>
        <v/>
      </c>
    </row>
    <row r="29">
      <c r="C29" s="65" t="n"/>
      <c r="D29" s="64" t="n"/>
    </row>
    <row r="31">
      <c r="B31" s="58" t="inlineStr">
        <is>
          <t>Porcs</t>
        </is>
      </c>
      <c r="C31" s="59" t="inlineStr">
        <is>
          <t>Poids moyen (kg)</t>
        </is>
      </c>
      <c r="D31" s="59" t="inlineStr">
        <is>
          <t>Ratio sur poids vif</t>
        </is>
      </c>
      <c r="E31" s="59" t="inlineStr">
        <is>
          <t>Ratio sur poids carcasse</t>
        </is>
      </c>
      <c r="F31" s="124" t="inlineStr">
        <is>
          <t>Volume 2015</t>
        </is>
      </c>
      <c r="G31" s="124" t="inlineStr">
        <is>
          <t>Volume 2019</t>
        </is>
      </c>
      <c r="H31" s="59" t="inlineStr">
        <is>
          <t>Volume 2023</t>
        </is>
      </c>
    </row>
    <row r="32">
      <c r="B32" s="59" t="inlineStr">
        <is>
          <t>Vif</t>
        </is>
      </c>
      <c r="C32" s="59" t="n">
        <v>115</v>
      </c>
      <c r="D32" s="61">
        <f>C32/$C$32</f>
        <v/>
      </c>
      <c r="E32" s="61">
        <f>C32/$C$33</f>
        <v/>
      </c>
      <c r="F32" s="62">
        <f>E32*'Abattages - AGRESTE'!$G$25</f>
        <v/>
      </c>
      <c r="G32" s="62">
        <f>E32*'Abattages - AGRESTE'!$H$25</f>
        <v/>
      </c>
      <c r="H32" s="62">
        <f>E32*'Abattages - AGRESTE'!$I$25</f>
        <v/>
      </c>
    </row>
    <row r="33">
      <c r="B33" s="60" t="inlineStr">
        <is>
          <t>Caracasse</t>
        </is>
      </c>
      <c r="C33" s="60" t="n">
        <v>89</v>
      </c>
      <c r="D33" s="75">
        <f>C33/$C$32</f>
        <v/>
      </c>
      <c r="E33" s="75">
        <f>C33/$C$33</f>
        <v/>
      </c>
      <c r="F33" s="76">
        <f>E33*'Abattages - AGRESTE'!$G$25</f>
        <v/>
      </c>
      <c r="G33" s="76">
        <f>E33*'Abattages - AGRESTE'!$H$25</f>
        <v/>
      </c>
      <c r="H33" s="76">
        <f>E33*'Abattages - AGRESTE'!$I$25</f>
        <v/>
      </c>
    </row>
    <row r="34">
      <c r="B34" s="59" t="inlineStr">
        <is>
          <t>Viande</t>
        </is>
      </c>
      <c r="C34" s="59" t="n">
        <v>68</v>
      </c>
      <c r="D34" s="61">
        <f>C34/$C$32</f>
        <v/>
      </c>
      <c r="E34" s="61">
        <f>C34/$C$33</f>
        <v/>
      </c>
      <c r="F34" s="62">
        <f>E34*'Abattages - AGRESTE'!$G$25</f>
        <v/>
      </c>
      <c r="G34" s="62">
        <f>E34*'Abattages - AGRESTE'!$H$25</f>
        <v/>
      </c>
      <c r="H34" s="62">
        <f>E34*'Abattages - AGRESTE'!$I$25</f>
        <v/>
      </c>
    </row>
    <row r="35">
      <c r="B35" s="59" t="inlineStr">
        <is>
          <t>Abats</t>
        </is>
      </c>
      <c r="C35" s="59">
        <f>0.5+2.4+1.5+0.6+0.35+0.5+0.35+0.31+3+5-0.1</f>
        <v/>
      </c>
      <c r="D35" s="61">
        <f>C35/$C$32</f>
        <v/>
      </c>
      <c r="E35" s="61">
        <f>C35/$C$33</f>
        <v/>
      </c>
      <c r="F35" s="62">
        <f>E35*'Abattages - AGRESTE'!$G$25</f>
        <v/>
      </c>
      <c r="G35" s="62">
        <f>E35*'Abattages - AGRESTE'!$H$25</f>
        <v/>
      </c>
      <c r="H35" s="62">
        <f>E35*'Abattages - AGRESTE'!$I$25</f>
        <v/>
      </c>
    </row>
    <row r="36">
      <c r="B36" s="59" t="inlineStr">
        <is>
          <t>Coproduits</t>
        </is>
      </c>
      <c r="C36" s="59">
        <f>C32-(C35+C40+C34)</f>
        <v/>
      </c>
      <c r="D36" s="61">
        <f>C36/$C$32</f>
        <v/>
      </c>
      <c r="E36" s="61">
        <f>C36/$C$33</f>
        <v/>
      </c>
      <c r="F36" s="62">
        <f>E36*'Abattages - AGRESTE'!$G$25</f>
        <v/>
      </c>
      <c r="G36" s="62">
        <f>E36*'Abattages - AGRESTE'!$H$25</f>
        <v/>
      </c>
      <c r="H36" s="62">
        <f>E36*'Abattages - AGRESTE'!$I$25</f>
        <v/>
      </c>
    </row>
    <row r="37">
      <c r="B37" s="63" t="inlineStr">
        <is>
          <t>dont C1</t>
        </is>
      </c>
      <c r="C37" s="59" t="n">
        <v>0</v>
      </c>
      <c r="D37" s="61">
        <f>C37/$C$32</f>
        <v/>
      </c>
      <c r="E37" s="61">
        <f>C37/$C$33</f>
        <v/>
      </c>
      <c r="F37" s="62">
        <f>E37*'Abattages - AGRESTE'!$G$25</f>
        <v/>
      </c>
      <c r="G37" s="62">
        <f>E37*'Abattages - AGRESTE'!$H$25</f>
        <v/>
      </c>
      <c r="H37" s="62">
        <f>E37*'Abattages - AGRESTE'!$I$25</f>
        <v/>
      </c>
    </row>
    <row r="38">
      <c r="B38" s="63" t="inlineStr">
        <is>
          <t>dont C2</t>
        </is>
      </c>
      <c r="C38" s="59">
        <f>7+0.3</f>
        <v/>
      </c>
      <c r="D38" s="61">
        <f>C38/$C$32</f>
        <v/>
      </c>
      <c r="E38" s="61">
        <f>C38/$C$33</f>
        <v/>
      </c>
      <c r="F38" s="62">
        <f>E38*'Abattages - AGRESTE'!$G$25</f>
        <v/>
      </c>
      <c r="G38" s="62">
        <f>E38*'Abattages - AGRESTE'!$H$25</f>
        <v/>
      </c>
      <c r="H38" s="62">
        <f>E38*'Abattages - AGRESTE'!$I$25</f>
        <v/>
      </c>
    </row>
    <row r="39">
      <c r="B39" s="63" t="inlineStr">
        <is>
          <t>dont C3</t>
        </is>
      </c>
      <c r="C39" s="59">
        <f>C36-C38</f>
        <v/>
      </c>
      <c r="D39" s="61">
        <f>C39/$C$32</f>
        <v/>
      </c>
      <c r="E39" s="61">
        <f>C39/$C$33</f>
        <v/>
      </c>
      <c r="F39" s="62">
        <f>E39*'Abattages - AGRESTE'!$G$25</f>
        <v/>
      </c>
      <c r="G39" s="62">
        <f>E39*'Abattages - AGRESTE'!$H$25</f>
        <v/>
      </c>
      <c r="H39" s="62">
        <f>E39*'Abattages - AGRESTE'!$I$25</f>
        <v/>
      </c>
    </row>
    <row r="40">
      <c r="B40" s="59" t="inlineStr">
        <is>
          <t>Eau (ressuage)</t>
        </is>
      </c>
      <c r="C40" s="59" t="n">
        <v>1.8</v>
      </c>
      <c r="D40" s="61">
        <f>C40/$C$32</f>
        <v/>
      </c>
      <c r="E40" s="61">
        <f>C40/$C$33</f>
        <v/>
      </c>
      <c r="F40" s="62">
        <f>E40*'Abattages - AGRESTE'!$G$25</f>
        <v/>
      </c>
      <c r="G40" s="62">
        <f>E40*'Abattages - AGRESTE'!$H$25</f>
        <v/>
      </c>
      <c r="H40" s="62">
        <f>E40*'Abattages - AGRESTE'!$I$25</f>
        <v/>
      </c>
    </row>
    <row r="43">
      <c r="B43" s="58" t="inlineStr">
        <is>
          <t>Ovins</t>
        </is>
      </c>
      <c r="C43" s="59" t="inlineStr">
        <is>
          <t>Poids moyen (kg)</t>
        </is>
      </c>
      <c r="D43" s="59" t="inlineStr">
        <is>
          <t>Ratio sur poids vif</t>
        </is>
      </c>
      <c r="E43" s="59" t="inlineStr">
        <is>
          <t>Ratio sur poids carcasse</t>
        </is>
      </c>
      <c r="F43" s="124" t="inlineStr">
        <is>
          <t>Volume 2015</t>
        </is>
      </c>
      <c r="G43" s="124" t="inlineStr">
        <is>
          <t>Volume 2019</t>
        </is>
      </c>
      <c r="H43" s="59" t="inlineStr">
        <is>
          <t>Volume 2023</t>
        </is>
      </c>
    </row>
    <row r="44">
      <c r="B44" s="59" t="inlineStr">
        <is>
          <t>Vif</t>
        </is>
      </c>
      <c r="C44" s="59" t="n">
        <v>36</v>
      </c>
      <c r="D44" s="61">
        <f>C44/$C$44</f>
        <v/>
      </c>
      <c r="E44" s="61">
        <f>C44/$C$45</f>
        <v/>
      </c>
      <c r="F44" s="62">
        <f>E44*'Abattages - AGRESTE'!$G$31</f>
        <v/>
      </c>
      <c r="G44" s="62">
        <f>E44*'Abattages - AGRESTE'!$H$31</f>
        <v/>
      </c>
      <c r="H44" s="62">
        <f>E44*'Abattages - AGRESTE'!$I$31</f>
        <v/>
      </c>
    </row>
    <row r="45">
      <c r="B45" s="60" t="inlineStr">
        <is>
          <t>Caracasse</t>
        </is>
      </c>
      <c r="C45" s="60" t="n">
        <v>18</v>
      </c>
      <c r="D45" s="75">
        <f>C45/$C$44</f>
        <v/>
      </c>
      <c r="E45" s="75">
        <f>C45/$C$45</f>
        <v/>
      </c>
      <c r="F45" s="76">
        <f>E45*'Abattages - AGRESTE'!$G$31</f>
        <v/>
      </c>
      <c r="G45" s="76">
        <f>E45*'Abattages - AGRESTE'!$H$31</f>
        <v/>
      </c>
      <c r="H45" s="76">
        <f>E45*'Abattages - AGRESTE'!$I$31</f>
        <v/>
      </c>
    </row>
    <row r="46">
      <c r="B46" s="59" t="inlineStr">
        <is>
          <t>Viande</t>
        </is>
      </c>
      <c r="C46" s="59" t="n">
        <v>14.4</v>
      </c>
      <c r="D46" s="61">
        <f>C46/$C$44</f>
        <v/>
      </c>
      <c r="E46" s="61">
        <f>C46/$C$45</f>
        <v/>
      </c>
      <c r="F46" s="62">
        <f>E46*'Abattages - AGRESTE'!$G$31</f>
        <v/>
      </c>
      <c r="G46" s="62">
        <f>E46*'Abattages - AGRESTE'!$H$31</f>
        <v/>
      </c>
      <c r="H46" s="62">
        <f>E46*'Abattages - AGRESTE'!$I$31</f>
        <v/>
      </c>
    </row>
    <row r="47">
      <c r="B47" s="59" t="inlineStr">
        <is>
          <t>Abats</t>
        </is>
      </c>
      <c r="C47" s="66">
        <f>0.7+1.5+0.3+1.19-0.1</f>
        <v/>
      </c>
      <c r="D47" s="61">
        <f>C47/$C$44</f>
        <v/>
      </c>
      <c r="E47" s="61">
        <f>C47/$C$45</f>
        <v/>
      </c>
      <c r="F47" s="62">
        <f>E47*'Abattages - AGRESTE'!$G$31</f>
        <v/>
      </c>
      <c r="G47" s="62">
        <f>E47*'Abattages - AGRESTE'!$H$31</f>
        <v/>
      </c>
      <c r="H47" s="62">
        <f>E47*'Abattages - AGRESTE'!$I$31</f>
        <v/>
      </c>
    </row>
    <row r="48">
      <c r="B48" s="59" t="inlineStr">
        <is>
          <t>Coproduits</t>
        </is>
      </c>
      <c r="C48" s="66">
        <f>C44-(C47+C52+C53+C46)</f>
        <v/>
      </c>
      <c r="D48" s="61">
        <f>C48/$C$44</f>
        <v/>
      </c>
      <c r="E48" s="61">
        <f>C48/$C$45</f>
        <v/>
      </c>
      <c r="F48" s="62">
        <f>E48*'Abattages - AGRESTE'!$G$31</f>
        <v/>
      </c>
      <c r="G48" s="62">
        <f>E48*'Abattages - AGRESTE'!$H$31</f>
        <v/>
      </c>
      <c r="H48" s="62">
        <f>E48*'Abattages - AGRESTE'!$I$31</f>
        <v/>
      </c>
    </row>
    <row r="49">
      <c r="B49" s="63" t="inlineStr">
        <is>
          <t>dont C1</t>
        </is>
      </c>
      <c r="C49" s="59">
        <f>1+0.5</f>
        <v/>
      </c>
      <c r="D49" s="61">
        <f>C49/$C$44</f>
        <v/>
      </c>
      <c r="E49" s="61">
        <f>C49/$C$45</f>
        <v/>
      </c>
      <c r="F49" s="62">
        <f>E49*'Abattages - AGRESTE'!$G$31</f>
        <v/>
      </c>
      <c r="G49" s="62">
        <f>E49*'Abattages - AGRESTE'!$H$31</f>
        <v/>
      </c>
      <c r="H49" s="62">
        <f>E49*'Abattages - AGRESTE'!$I$31</f>
        <v/>
      </c>
    </row>
    <row r="50">
      <c r="B50" s="63" t="inlineStr">
        <is>
          <t>dont C2</t>
        </is>
      </c>
      <c r="C50" s="59" t="n">
        <v>3</v>
      </c>
      <c r="D50" s="61">
        <f>C50/$C$44</f>
        <v/>
      </c>
      <c r="E50" s="61">
        <f>C50/$C$45</f>
        <v/>
      </c>
      <c r="F50" s="62">
        <f>E50*'Abattages - AGRESTE'!$G$31</f>
        <v/>
      </c>
      <c r="G50" s="62">
        <f>E50*'Abattages - AGRESTE'!$H$31</f>
        <v/>
      </c>
      <c r="H50" s="62">
        <f>E50*'Abattages - AGRESTE'!$I$31</f>
        <v/>
      </c>
    </row>
    <row r="51">
      <c r="B51" s="63" t="inlineStr">
        <is>
          <t>dont C3</t>
        </is>
      </c>
      <c r="C51" s="66">
        <f>C48-C49-C50+0.1</f>
        <v/>
      </c>
      <c r="D51" s="61">
        <f>C51/$C$44</f>
        <v/>
      </c>
      <c r="E51" s="61">
        <f>C51/$C$45</f>
        <v/>
      </c>
      <c r="F51" s="62">
        <f>E51*'Abattages - AGRESTE'!$G$31</f>
        <v/>
      </c>
      <c r="G51" s="62">
        <f>E51*'Abattages - AGRESTE'!$H$31</f>
        <v/>
      </c>
      <c r="H51" s="62">
        <f>E51*'Abattages - AGRESTE'!$I$31</f>
        <v/>
      </c>
    </row>
    <row r="52">
      <c r="B52" s="59" t="inlineStr">
        <is>
          <t>Peaux</t>
        </is>
      </c>
      <c r="C52" s="59" t="n">
        <v>3.1</v>
      </c>
      <c r="D52" s="61">
        <f>C52/$C$44</f>
        <v/>
      </c>
      <c r="E52" s="61">
        <f>C52/$C$45</f>
        <v/>
      </c>
      <c r="F52" s="62">
        <f>E52*'Abattages - AGRESTE'!$G$31</f>
        <v/>
      </c>
      <c r="G52" s="62">
        <f>E52*'Abattages - AGRESTE'!$H$31</f>
        <v/>
      </c>
      <c r="H52" s="62">
        <f>E52*'Abattages - AGRESTE'!$I$31</f>
        <v/>
      </c>
    </row>
    <row r="53">
      <c r="B53" s="59" t="inlineStr">
        <is>
          <t>Eau (ressuage)</t>
        </is>
      </c>
      <c r="C53" s="59" t="n">
        <v>1</v>
      </c>
      <c r="D53" s="61">
        <f>C53/$C$44</f>
        <v/>
      </c>
      <c r="E53" s="61">
        <f>C53/$C$45</f>
        <v/>
      </c>
      <c r="F53" s="62">
        <f>E53*'Abattages - AGRESTE'!$G$31</f>
        <v/>
      </c>
      <c r="G53" s="62">
        <f>E53*'Abattages - AGRESTE'!$H$31</f>
        <v/>
      </c>
      <c r="H53" s="62">
        <f>E53*'Abattages - AGRESTE'!$I$31</f>
        <v/>
      </c>
    </row>
    <row r="55">
      <c r="B55" s="58" t="inlineStr">
        <is>
          <t>Caprins (= ovins)</t>
        </is>
      </c>
      <c r="C55" s="59" t="inlineStr">
        <is>
          <t>Poids moyen (kg)</t>
        </is>
      </c>
      <c r="D55" s="59" t="inlineStr">
        <is>
          <t>Ratio sur poids vif</t>
        </is>
      </c>
      <c r="E55" s="59" t="inlineStr">
        <is>
          <t>Ratio sur poids carcasse</t>
        </is>
      </c>
      <c r="F55" s="124" t="inlineStr">
        <is>
          <t>Volume 2015</t>
        </is>
      </c>
      <c r="G55" s="124" t="inlineStr">
        <is>
          <t>Volume 2019</t>
        </is>
      </c>
      <c r="H55" s="59" t="inlineStr">
        <is>
          <t>Volume 2023</t>
        </is>
      </c>
    </row>
    <row r="56">
      <c r="B56" s="59" t="inlineStr">
        <is>
          <t>Vif</t>
        </is>
      </c>
      <c r="C56" s="59">
        <f>C44</f>
        <v/>
      </c>
      <c r="D56" s="61">
        <f>D44</f>
        <v/>
      </c>
      <c r="E56" s="61">
        <f>E44</f>
        <v/>
      </c>
      <c r="F56" s="62">
        <f>E56*'Abattages - AGRESTE'!$G$34</f>
        <v/>
      </c>
      <c r="G56" s="62">
        <f>E56*'Abattages - AGRESTE'!$H$34</f>
        <v/>
      </c>
      <c r="H56" s="62">
        <f>E56*'Abattages - AGRESTE'!$I$34</f>
        <v/>
      </c>
    </row>
    <row r="57">
      <c r="B57" s="60" t="inlineStr">
        <is>
          <t>Caracasse</t>
        </is>
      </c>
      <c r="C57" s="60">
        <f>C45</f>
        <v/>
      </c>
      <c r="D57" s="75">
        <f>D45</f>
        <v/>
      </c>
      <c r="E57" s="75">
        <f>E45</f>
        <v/>
      </c>
      <c r="F57" s="76">
        <f>E57*'Abattages - AGRESTE'!$G$34</f>
        <v/>
      </c>
      <c r="G57" s="76">
        <f>E57*'Abattages - AGRESTE'!$H$34</f>
        <v/>
      </c>
      <c r="H57" s="76">
        <f>E57*'Abattages - AGRESTE'!$I$34</f>
        <v/>
      </c>
    </row>
    <row r="58">
      <c r="B58" s="59" t="inlineStr">
        <is>
          <t>Viande</t>
        </is>
      </c>
      <c r="C58" s="59">
        <f>C46</f>
        <v/>
      </c>
      <c r="D58" s="61">
        <f>D46</f>
        <v/>
      </c>
      <c r="E58" s="61">
        <f>E46</f>
        <v/>
      </c>
      <c r="F58" s="62">
        <f>E58*'Abattages - AGRESTE'!$G$34</f>
        <v/>
      </c>
      <c r="G58" s="62">
        <f>E58*'Abattages - AGRESTE'!$H$34</f>
        <v/>
      </c>
      <c r="H58" s="62">
        <f>E58*'Abattages - AGRESTE'!$I$34</f>
        <v/>
      </c>
    </row>
    <row r="59">
      <c r="B59" s="59" t="inlineStr">
        <is>
          <t>Abats</t>
        </is>
      </c>
      <c r="C59" s="59">
        <f>C47</f>
        <v/>
      </c>
      <c r="D59" s="61">
        <f>D47</f>
        <v/>
      </c>
      <c r="E59" s="61">
        <f>E47</f>
        <v/>
      </c>
      <c r="F59" s="62">
        <f>E59*'Abattages - AGRESTE'!$G$34</f>
        <v/>
      </c>
      <c r="G59" s="62">
        <f>E59*'Abattages - AGRESTE'!$H$34</f>
        <v/>
      </c>
      <c r="H59" s="62">
        <f>E59*'Abattages - AGRESTE'!$I$34</f>
        <v/>
      </c>
    </row>
    <row r="60">
      <c r="B60" s="59" t="inlineStr">
        <is>
          <t>Coproduits</t>
        </is>
      </c>
      <c r="C60" s="59">
        <f>C48</f>
        <v/>
      </c>
      <c r="D60" s="61">
        <f>D48</f>
        <v/>
      </c>
      <c r="E60" s="61">
        <f>E48</f>
        <v/>
      </c>
      <c r="F60" s="62">
        <f>E60*'Abattages - AGRESTE'!$G$34</f>
        <v/>
      </c>
      <c r="G60" s="62">
        <f>E60*'Abattages - AGRESTE'!$H$34</f>
        <v/>
      </c>
      <c r="H60" s="62">
        <f>E60*'Abattages - AGRESTE'!$I$34</f>
        <v/>
      </c>
    </row>
    <row r="61">
      <c r="B61" s="63" t="inlineStr">
        <is>
          <t>dont C1</t>
        </is>
      </c>
      <c r="C61" s="59">
        <f>C49</f>
        <v/>
      </c>
      <c r="D61" s="61">
        <f>D49</f>
        <v/>
      </c>
      <c r="E61" s="61">
        <f>E49</f>
        <v/>
      </c>
      <c r="F61" s="62">
        <f>E61*'Abattages - AGRESTE'!$G$34</f>
        <v/>
      </c>
      <c r="G61" s="62">
        <f>E61*'Abattages - AGRESTE'!$H$34</f>
        <v/>
      </c>
      <c r="H61" s="62">
        <f>E61*'Abattages - AGRESTE'!$I$34</f>
        <v/>
      </c>
    </row>
    <row r="62">
      <c r="B62" s="63" t="inlineStr">
        <is>
          <t>dont C2</t>
        </is>
      </c>
      <c r="C62" s="59">
        <f>C50</f>
        <v/>
      </c>
      <c r="D62" s="61">
        <f>D50</f>
        <v/>
      </c>
      <c r="E62" s="61">
        <f>E50</f>
        <v/>
      </c>
      <c r="F62" s="62">
        <f>E62*'Abattages - AGRESTE'!$G$34</f>
        <v/>
      </c>
      <c r="G62" s="62">
        <f>E62*'Abattages - AGRESTE'!$H$34</f>
        <v/>
      </c>
      <c r="H62" s="62">
        <f>E62*'Abattages - AGRESTE'!$I$34</f>
        <v/>
      </c>
    </row>
    <row r="63">
      <c r="B63" s="63" t="inlineStr">
        <is>
          <t>dont C3</t>
        </is>
      </c>
      <c r="C63" s="59">
        <f>C51</f>
        <v/>
      </c>
      <c r="D63" s="61">
        <f>D51</f>
        <v/>
      </c>
      <c r="E63" s="61">
        <f>E51</f>
        <v/>
      </c>
      <c r="F63" s="62">
        <f>E63*'Abattages - AGRESTE'!$G$34</f>
        <v/>
      </c>
      <c r="G63" s="62">
        <f>E63*'Abattages - AGRESTE'!$H$34</f>
        <v/>
      </c>
      <c r="H63" s="62">
        <f>E63*'Abattages - AGRESTE'!$I$34</f>
        <v/>
      </c>
    </row>
    <row r="64">
      <c r="B64" s="59" t="inlineStr">
        <is>
          <t>Peaux</t>
        </is>
      </c>
      <c r="C64" s="59">
        <f>C52</f>
        <v/>
      </c>
      <c r="D64" s="61">
        <f>D52</f>
        <v/>
      </c>
      <c r="E64" s="61">
        <f>E52</f>
        <v/>
      </c>
      <c r="F64" s="62">
        <f>E64*'Abattages - AGRESTE'!$G$34</f>
        <v/>
      </c>
      <c r="G64" s="62">
        <f>E64*'Abattages - AGRESTE'!$H$34</f>
        <v/>
      </c>
      <c r="H64" s="62">
        <f>E64*'Abattages - AGRESTE'!$I$34</f>
        <v/>
      </c>
    </row>
    <row r="65">
      <c r="B65" s="59" t="inlineStr">
        <is>
          <t>Eau (ressuage)</t>
        </is>
      </c>
      <c r="C65" s="59">
        <f>C53</f>
        <v/>
      </c>
      <c r="D65" s="61">
        <f>D53</f>
        <v/>
      </c>
      <c r="E65" s="61">
        <f>E53</f>
        <v/>
      </c>
      <c r="F65" s="62">
        <f>E65*'Abattages - AGRESTE'!$G$34</f>
        <v/>
      </c>
      <c r="G65" s="62">
        <f>E65*'Abattages - AGRESTE'!$H$34</f>
        <v/>
      </c>
      <c r="H65" s="62">
        <f>E65*'Abattages - AGRESTE'!$I$34</f>
        <v/>
      </c>
    </row>
    <row r="67">
      <c r="B67" s="58" t="inlineStr">
        <is>
          <t>Equins (= ovins)</t>
        </is>
      </c>
      <c r="C67" s="59" t="inlineStr">
        <is>
          <t>Poids moyen (kg)</t>
        </is>
      </c>
      <c r="D67" s="59" t="inlineStr">
        <is>
          <t>Ratio sur poids vif</t>
        </is>
      </c>
      <c r="E67" s="59" t="inlineStr">
        <is>
          <t>Ratio sur poids carcasse</t>
        </is>
      </c>
      <c r="F67" s="124" t="inlineStr">
        <is>
          <t>Volume 2015</t>
        </is>
      </c>
      <c r="G67" s="124" t="inlineStr">
        <is>
          <t>Volume 2019</t>
        </is>
      </c>
      <c r="H67" s="59" t="inlineStr">
        <is>
          <t>Volume 2023</t>
        </is>
      </c>
    </row>
    <row r="68">
      <c r="B68" s="59" t="inlineStr">
        <is>
          <t>Vif</t>
        </is>
      </c>
      <c r="C68" s="59">
        <f>C44</f>
        <v/>
      </c>
      <c r="D68" s="61">
        <f>D44</f>
        <v/>
      </c>
      <c r="E68" s="61">
        <f>E44</f>
        <v/>
      </c>
      <c r="F68" s="62">
        <f>E68*'Abattages - AGRESTE'!$G$37</f>
        <v/>
      </c>
      <c r="G68" s="62">
        <f>E68*'Abattages - AGRESTE'!$H$37</f>
        <v/>
      </c>
      <c r="H68" s="62">
        <f>E68*'Abattages - AGRESTE'!$I$37</f>
        <v/>
      </c>
    </row>
    <row r="69">
      <c r="B69" s="60" t="inlineStr">
        <is>
          <t>Caracasse</t>
        </is>
      </c>
      <c r="C69" s="60">
        <f>C45</f>
        <v/>
      </c>
      <c r="D69" s="75">
        <f>D45</f>
        <v/>
      </c>
      <c r="E69" s="75">
        <f>E45</f>
        <v/>
      </c>
      <c r="F69" s="76">
        <f>E69*'Abattages - AGRESTE'!$G$37</f>
        <v/>
      </c>
      <c r="G69" s="76">
        <f>E69*'Abattages - AGRESTE'!$H$37</f>
        <v/>
      </c>
      <c r="H69" s="76">
        <f>E69*'Abattages - AGRESTE'!$I$37</f>
        <v/>
      </c>
    </row>
    <row r="70">
      <c r="B70" s="59" t="inlineStr">
        <is>
          <t>Viande</t>
        </is>
      </c>
      <c r="C70" s="59">
        <f>C46</f>
        <v/>
      </c>
      <c r="D70" s="61">
        <f>D46</f>
        <v/>
      </c>
      <c r="E70" s="61">
        <f>E46</f>
        <v/>
      </c>
      <c r="F70" s="62">
        <f>E70*'Abattages - AGRESTE'!$G$37</f>
        <v/>
      </c>
      <c r="G70" s="62">
        <f>E70*'Abattages - AGRESTE'!$H$37</f>
        <v/>
      </c>
      <c r="H70" s="62">
        <f>E70*'Abattages - AGRESTE'!$I$37</f>
        <v/>
      </c>
    </row>
    <row r="71">
      <c r="B71" s="59" t="inlineStr">
        <is>
          <t>Abats</t>
        </is>
      </c>
      <c r="C71" s="59">
        <f>C47</f>
        <v/>
      </c>
      <c r="D71" s="61">
        <f>D47</f>
        <v/>
      </c>
      <c r="E71" s="61">
        <f>E47</f>
        <v/>
      </c>
      <c r="F71" s="62">
        <f>E71*'Abattages - AGRESTE'!$G$37</f>
        <v/>
      </c>
      <c r="G71" s="62">
        <f>E71*'Abattages - AGRESTE'!$H$37</f>
        <v/>
      </c>
      <c r="H71" s="62">
        <f>E71*'Abattages - AGRESTE'!$I$37</f>
        <v/>
      </c>
    </row>
    <row r="72">
      <c r="B72" s="59" t="inlineStr">
        <is>
          <t>Coproduits</t>
        </is>
      </c>
      <c r="C72" s="59">
        <f>C48</f>
        <v/>
      </c>
      <c r="D72" s="61">
        <f>D48</f>
        <v/>
      </c>
      <c r="E72" s="61">
        <f>E48</f>
        <v/>
      </c>
      <c r="F72" s="62">
        <f>E72*'Abattages - AGRESTE'!$G$37</f>
        <v/>
      </c>
      <c r="G72" s="62">
        <f>E72*'Abattages - AGRESTE'!$H$37</f>
        <v/>
      </c>
      <c r="H72" s="62">
        <f>E72*'Abattages - AGRESTE'!$I$37</f>
        <v/>
      </c>
    </row>
    <row r="73">
      <c r="B73" s="63" t="inlineStr">
        <is>
          <t>dont C1</t>
        </is>
      </c>
      <c r="C73" s="59">
        <f>C49</f>
        <v/>
      </c>
      <c r="D73" s="61">
        <f>D49</f>
        <v/>
      </c>
      <c r="E73" s="61">
        <f>E49</f>
        <v/>
      </c>
      <c r="F73" s="62">
        <f>E73*'Abattages - AGRESTE'!$G$37</f>
        <v/>
      </c>
      <c r="G73" s="62">
        <f>E73*'Abattages - AGRESTE'!$H$37</f>
        <v/>
      </c>
      <c r="H73" s="62">
        <f>E73*'Abattages - AGRESTE'!$I$37</f>
        <v/>
      </c>
    </row>
    <row r="74">
      <c r="B74" s="63" t="inlineStr">
        <is>
          <t>dont C2</t>
        </is>
      </c>
      <c r="C74" s="59">
        <f>C50</f>
        <v/>
      </c>
      <c r="D74" s="61">
        <f>D50</f>
        <v/>
      </c>
      <c r="E74" s="61">
        <f>E50</f>
        <v/>
      </c>
      <c r="F74" s="62">
        <f>E74*'Abattages - AGRESTE'!$G$37</f>
        <v/>
      </c>
      <c r="G74" s="62">
        <f>E74*'Abattages - AGRESTE'!$H$37</f>
        <v/>
      </c>
      <c r="H74" s="62">
        <f>E74*'Abattages - AGRESTE'!$I$37</f>
        <v/>
      </c>
    </row>
    <row r="75">
      <c r="B75" s="63" t="inlineStr">
        <is>
          <t>dont C3</t>
        </is>
      </c>
      <c r="C75" s="59">
        <f>C51</f>
        <v/>
      </c>
      <c r="D75" s="61">
        <f>D51</f>
        <v/>
      </c>
      <c r="E75" s="61">
        <f>E51</f>
        <v/>
      </c>
      <c r="F75" s="62">
        <f>E75*'Abattages - AGRESTE'!$G$37</f>
        <v/>
      </c>
      <c r="G75" s="62">
        <f>E75*'Abattages - AGRESTE'!$H$37</f>
        <v/>
      </c>
      <c r="H75" s="62">
        <f>E75*'Abattages - AGRESTE'!$I$37</f>
        <v/>
      </c>
    </row>
    <row r="76">
      <c r="B76" s="59" t="inlineStr">
        <is>
          <t>Peaux</t>
        </is>
      </c>
      <c r="C76" s="59">
        <f>C52</f>
        <v/>
      </c>
      <c r="D76" s="61">
        <f>D52</f>
        <v/>
      </c>
      <c r="E76" s="61">
        <f>E52</f>
        <v/>
      </c>
      <c r="F76" s="62">
        <f>E76*'Abattages - AGRESTE'!$G$37</f>
        <v/>
      </c>
      <c r="G76" s="62">
        <f>E76*'Abattages - AGRESTE'!$H$37</f>
        <v/>
      </c>
      <c r="H76" s="62">
        <f>E76*'Abattages - AGRESTE'!$I$37</f>
        <v/>
      </c>
    </row>
    <row r="77">
      <c r="B77" s="59" t="inlineStr">
        <is>
          <t>Eau (ressuage)</t>
        </is>
      </c>
      <c r="C77" s="59">
        <f>C53</f>
        <v/>
      </c>
      <c r="D77" s="61">
        <f>D53</f>
        <v/>
      </c>
      <c r="E77" s="61">
        <f>E53</f>
        <v/>
      </c>
      <c r="F77" s="62">
        <f>E77*'Abattages - AGRESTE'!$G$37</f>
        <v/>
      </c>
      <c r="G77" s="62">
        <f>E77*'Abattages - AGRESTE'!$H$37</f>
        <v/>
      </c>
      <c r="H77" s="62">
        <f>E77*'Abattages - AGRESTE'!$I$37</f>
        <v/>
      </c>
    </row>
  </sheetData>
  <pageMargins left="0.7" right="0.7" top="0.75" bottom="0.75" header="0.3" footer="0.3"/>
  <drawing xmlns:r="http://schemas.openxmlformats.org/officeDocument/2006/relationships" r:id="rId1"/>
  <legacyDrawing xmlns:r="http://schemas.openxmlformats.org/officeDocument/2006/relationships" r:id="anysvml"/>
</worksheet>
</file>

<file path=xl/worksheets/sheet18.xml><?xml version="1.0" encoding="utf-8"?>
<worksheet xmlns="http://schemas.openxmlformats.org/spreadsheetml/2006/main">
  <sheetPr>
    <tabColor rgb="FF92D050"/>
    <outlinePr summaryBelow="1" summaryRight="1"/>
    <pageSetUpPr/>
  </sheetPr>
  <dimension ref="A1:Q55"/>
  <sheetViews>
    <sheetView workbookViewId="0">
      <pane xSplit="2" ySplit="1" topLeftCell="C2" activePane="bottomRight" state="frozen"/>
      <selection pane="topRight" activeCell="C1" sqref="C1"/>
      <selection pane="bottomLeft" activeCell="A2" sqref="A2"/>
      <selection pane="bottomRight" activeCell="J9" sqref="J9"/>
    </sheetView>
  </sheetViews>
  <sheetFormatPr baseColWidth="10" defaultColWidth="9.109375" defaultRowHeight="14.4"/>
  <cols>
    <col width="43.33203125" bestFit="1" customWidth="1" min="1" max="1"/>
    <col width="37.109375" bestFit="1" customWidth="1" min="2" max="2"/>
    <col width="11" bestFit="1" customWidth="1" min="3" max="3"/>
    <col width="12.88671875" bestFit="1" customWidth="1" style="10" min="4" max="4"/>
    <col width="9" customWidth="1" style="28" min="5" max="6"/>
    <col width="9" bestFit="1" customWidth="1" style="28" min="7" max="7"/>
    <col width="9" customWidth="1" style="28" min="8" max="14"/>
    <col width="14.44140625" customWidth="1" style="28" min="15" max="15"/>
    <col width="12.33203125" customWidth="1" min="16" max="16"/>
    <col width="17.44140625" customWidth="1" min="17" max="17"/>
  </cols>
  <sheetData>
    <row r="1" ht="63.6" customHeight="1" thickBot="1">
      <c r="A1" s="23" t="inlineStr">
        <is>
          <t>Origine</t>
        </is>
      </c>
      <c r="B1" s="24" t="inlineStr">
        <is>
          <t>Destination</t>
        </is>
      </c>
      <c r="C1" s="24" t="inlineStr">
        <is>
          <t>Valeur</t>
        </is>
      </c>
      <c r="D1" s="24" t="inlineStr">
        <is>
          <t>Incertitude</t>
        </is>
      </c>
      <c r="E1" s="25">
        <f>Etiquettes!$A$9</f>
        <v/>
      </c>
      <c r="F1" s="25">
        <f>Etiquettes!$A$6</f>
        <v/>
      </c>
      <c r="G1" s="25">
        <f>Etiquettes!$A$8</f>
        <v/>
      </c>
      <c r="H1" s="25">
        <f>Etiquettes!$A$7</f>
        <v/>
      </c>
      <c r="I1" s="25">
        <f>Etiquettes!$A$14</f>
        <v/>
      </c>
      <c r="J1" s="25">
        <f>Etiquettes!$A$12</f>
        <v/>
      </c>
      <c r="K1" s="25">
        <f>Etiquettes!$A$11</f>
        <v/>
      </c>
      <c r="L1" s="25">
        <f>Etiquettes!$A$15</f>
        <v/>
      </c>
      <c r="M1" s="25">
        <f>Etiquettes!$A$13</f>
        <v/>
      </c>
      <c r="N1" s="25">
        <f>Etiquettes!$A$10</f>
        <v/>
      </c>
      <c r="O1" s="25">
        <f>Etiquettes!$A$17</f>
        <v/>
      </c>
      <c r="P1" s="24" t="inlineStr">
        <is>
          <t>Remarque</t>
        </is>
      </c>
      <c r="Q1" s="26" t="inlineStr">
        <is>
          <t>Zone filière</t>
        </is>
      </c>
    </row>
    <row r="2">
      <c r="A2">
        <f>Produits!$B$24</f>
        <v/>
      </c>
      <c r="B2">
        <f>Secteurs!$B$27</f>
        <v/>
      </c>
      <c r="C2" s="68" t="n"/>
      <c r="D2" s="73" t="n"/>
      <c r="E2" s="27">
        <f>Etiquettes!$C$9</f>
        <v/>
      </c>
      <c r="F2" s="120">
        <f>Etiquettes!$C$6</f>
        <v/>
      </c>
      <c r="G2" s="27">
        <f>Etiquettes!$H$8</f>
        <v/>
      </c>
      <c r="H2" s="27">
        <f>Etiquettes!$C$7</f>
        <v/>
      </c>
      <c r="I2" s="120" t="inlineStr">
        <is>
          <t>Valorisation des farines animales en énergie</t>
        </is>
      </c>
      <c r="J2" t="inlineStr">
        <is>
          <t>Statistique comprenant également les autres espèces ainsi que les exportations = extrapolation à partir de la production de C3 de chaque espèce et des exportations tous débouchés confondus</t>
        </is>
      </c>
      <c r="K2" t="inlineStr">
        <is>
          <t>SIFCO</t>
        </is>
      </c>
      <c r="L2" s="120" t="inlineStr">
        <is>
          <t>Coproduits - SIFCO</t>
        </is>
      </c>
      <c r="M2" s="27">
        <f>Etiquettes!$H$13</f>
        <v/>
      </c>
      <c r="N2" s="121">
        <f>_xlfn.CONCAT(I2,IF(OR(ISBLANK(#REF!),ISERROR(#REF!)),"",_xlfn.CONCAT(" = ",MROUND(#REF!,1)," ",D2," (",K2,")")))</f>
        <v/>
      </c>
      <c r="O2" s="28" t="inlineStr">
        <is>
          <t>Très faible</t>
        </is>
      </c>
      <c r="Q2" s="135" t="inlineStr">
        <is>
          <t>Débouchés Coproduits</t>
        </is>
      </c>
    </row>
    <row r="3">
      <c r="A3">
        <f>Produits!$B$24</f>
        <v/>
      </c>
      <c r="B3">
        <f>Secteurs!$B$28</f>
        <v/>
      </c>
      <c r="C3" s="68" t="n"/>
      <c r="D3" s="73" t="n"/>
      <c r="E3" s="27">
        <f>Etiquettes!$C$9</f>
        <v/>
      </c>
      <c r="F3" s="120">
        <f>Etiquettes!$C$6</f>
        <v/>
      </c>
      <c r="G3" s="27">
        <f>Etiquettes!$H$8</f>
        <v/>
      </c>
      <c r="H3" s="27">
        <f>Etiquettes!$C$7</f>
        <v/>
      </c>
      <c r="I3" s="120" t="inlineStr">
        <is>
          <t>Valorisation des farines animales en fertilisation</t>
        </is>
      </c>
      <c r="J3" t="inlineStr">
        <is>
          <t>Statistique comprenant également les autres espèces ainsi que les exportations = extrapolation à partir de la production de C3 de chaque espèce et des exportations tous débouchés confondus</t>
        </is>
      </c>
      <c r="K3" t="inlineStr">
        <is>
          <t>SIFCO</t>
        </is>
      </c>
      <c r="L3" s="120" t="inlineStr">
        <is>
          <t>Coproduits - SIFCO</t>
        </is>
      </c>
      <c r="M3" s="27">
        <f>Etiquettes!$H$13</f>
        <v/>
      </c>
      <c r="N3" s="121">
        <f>_xlfn.CONCAT(I3,IF(OR(ISBLANK(#REF!),ISERROR(#REF!)),"",_xlfn.CONCAT(" = ",MROUND(#REF!,1)," ",D3," (",K3,")")))</f>
        <v/>
      </c>
      <c r="O3" s="28" t="inlineStr">
        <is>
          <t>Très faible</t>
        </is>
      </c>
    </row>
    <row r="4">
      <c r="A4">
        <f>Produits!$B$25</f>
        <v/>
      </c>
      <c r="B4">
        <f>Secteurs!$B$27</f>
        <v/>
      </c>
      <c r="C4" s="68" t="n"/>
      <c r="D4" s="73" t="n"/>
      <c r="E4" s="27">
        <f>Etiquettes!$C$9</f>
        <v/>
      </c>
      <c r="F4" s="120">
        <f>Etiquettes!$C$6</f>
        <v/>
      </c>
      <c r="G4" s="27">
        <f>Etiquettes!$H$8</f>
        <v/>
      </c>
      <c r="H4" s="27">
        <f>Etiquettes!$C$7</f>
        <v/>
      </c>
      <c r="I4" s="120" t="inlineStr">
        <is>
          <t>Valorisation des graisses animales en énergie</t>
        </is>
      </c>
      <c r="J4" t="inlineStr">
        <is>
          <t>Statistique comprenant également les autres espèces ainsi que les exportations = extrapolation à partir de la production de C3 de chaque espèce et des exportations tous débouchés confondus</t>
        </is>
      </c>
      <c r="K4" t="inlineStr">
        <is>
          <t>SIFCO</t>
        </is>
      </c>
      <c r="L4" s="120" t="inlineStr">
        <is>
          <t>Coproduits - SIFCO</t>
        </is>
      </c>
      <c r="M4" s="27">
        <f>Etiquettes!$H$13</f>
        <v/>
      </c>
      <c r="N4" s="121">
        <f>_xlfn.CONCAT(I4,IF(OR(ISBLANK(#REF!),ISERROR(#REF!)),"",_xlfn.CONCAT(" = ",MROUND(#REF!,1)," ",D4," (",K4,")")))</f>
        <v/>
      </c>
      <c r="O4" s="28" t="inlineStr">
        <is>
          <t>Très faible</t>
        </is>
      </c>
    </row>
    <row r="5">
      <c r="A5">
        <f>Produits!$B$27</f>
        <v/>
      </c>
      <c r="B5">
        <f>Secteurs!$B$20</f>
        <v/>
      </c>
      <c r="C5" s="68">
        <f>'Coproduits - SIFCO'!F14*'Coproduits - SIFCO'!AA3*(1-'Coproduits - SIFCO'!C32)/10^3</f>
        <v/>
      </c>
      <c r="D5" s="73" t="n"/>
      <c r="E5" s="27">
        <f>Etiquettes!$C$9</f>
        <v/>
      </c>
      <c r="F5" s="120">
        <f>Etiquettes!$C$6</f>
        <v/>
      </c>
      <c r="G5" s="27">
        <f>Etiquettes!$H$8</f>
        <v/>
      </c>
      <c r="H5" s="27">
        <f>Etiquettes!$C$7</f>
        <v/>
      </c>
      <c r="I5" s="120" t="inlineStr">
        <is>
          <t>Valorisation des PAT par les autres IAA</t>
        </is>
      </c>
      <c r="J5" t="inlineStr">
        <is>
          <t>Statistique comprenant également les autres espèces ainsi que les exportations = extrapolation à partir de la production de C3 de chaque espèce et des exportations tous débouchés confondus</t>
        </is>
      </c>
      <c r="K5" t="inlineStr">
        <is>
          <t>SIFCO</t>
        </is>
      </c>
      <c r="L5" s="120" t="inlineStr">
        <is>
          <t>Coproduits - SIFCO</t>
        </is>
      </c>
      <c r="M5" s="27">
        <f>Etiquettes!$H$13</f>
        <v/>
      </c>
      <c r="N5" s="121">
        <f>_xlfn.CONCAT(I5,IF(OR(ISBLANK(#REF!),ISERROR(#REF!)),"",_xlfn.CONCAT(" = ",MROUND(#REF!,1)," ",D5," (",K5,")")))</f>
        <v/>
      </c>
      <c r="O5" s="28" t="inlineStr">
        <is>
          <t>Très faible</t>
        </is>
      </c>
    </row>
    <row r="6">
      <c r="A6">
        <f>Produits!$B$27</f>
        <v/>
      </c>
      <c r="B6">
        <f>Secteurs!$B$22</f>
        <v/>
      </c>
      <c r="C6" s="68">
        <f>'Coproduits - SIFCO'!I14*'Coproduits - SIFCO'!AA3*(1-'Coproduits - SIFCO'!C32)/10^3</f>
        <v/>
      </c>
      <c r="D6" s="73" t="n"/>
      <c r="E6" s="27">
        <f>Etiquettes!$C$9</f>
        <v/>
      </c>
      <c r="F6" s="120">
        <f>Etiquettes!$C$6</f>
        <v/>
      </c>
      <c r="G6" s="27">
        <f>Etiquettes!$H$8</f>
        <v/>
      </c>
      <c r="H6" s="27">
        <f>Etiquettes!$C$7</f>
        <v/>
      </c>
      <c r="I6" s="120" t="inlineStr">
        <is>
          <t>Valorisation des PAT en alimentation animale rente</t>
        </is>
      </c>
      <c r="J6" t="inlineStr">
        <is>
          <t>Statistique comprenant également les autres espèces ainsi que les exportations = extrapolation à partir de la production de C3 de chaque espèce et des exportations tous débouchés confondus</t>
        </is>
      </c>
      <c r="K6" t="inlineStr">
        <is>
          <t>SIFCO</t>
        </is>
      </c>
      <c r="L6" s="120" t="inlineStr">
        <is>
          <t>Coproduits - SIFCO</t>
        </is>
      </c>
      <c r="M6" s="27">
        <f>Etiquettes!$H$13</f>
        <v/>
      </c>
      <c r="N6" s="121">
        <f>_xlfn.CONCAT(I6,IF(OR(ISBLANK(#REF!),ISERROR(#REF!)),"",_xlfn.CONCAT(" = ",MROUND(#REF!,1)," ",D6," (",K6,")")))</f>
        <v/>
      </c>
      <c r="O6" s="28" t="inlineStr">
        <is>
          <t>Très faible</t>
        </is>
      </c>
    </row>
    <row r="7">
      <c r="A7">
        <f>Produits!$B$27</f>
        <v/>
      </c>
      <c r="B7">
        <f>Secteurs!$B$23</f>
        <v/>
      </c>
      <c r="C7" s="68">
        <f>'Coproduits - SIFCO'!L14*'Coproduits - SIFCO'!AA3*(1-'Coproduits - SIFCO'!C32)/10^3</f>
        <v/>
      </c>
      <c r="D7" s="73" t="n"/>
      <c r="E7" s="27">
        <f>Etiquettes!$C$9</f>
        <v/>
      </c>
      <c r="F7" s="120">
        <f>Etiquettes!$C$6</f>
        <v/>
      </c>
      <c r="G7" s="27">
        <f>Etiquettes!$H$8</f>
        <v/>
      </c>
      <c r="H7" s="27">
        <f>Etiquettes!$C$7</f>
        <v/>
      </c>
      <c r="I7" s="120" t="inlineStr">
        <is>
          <t>Valorisation des PAT en petfood</t>
        </is>
      </c>
      <c r="J7" t="inlineStr">
        <is>
          <t>Statistique comprenant également les autres espèces ainsi que les exportations = extrapolation à partir de la production de C3 de chaque espèce et des exportations tous débouchés confondus</t>
        </is>
      </c>
      <c r="K7" t="inlineStr">
        <is>
          <t>SIFCO</t>
        </is>
      </c>
      <c r="L7" s="120" t="inlineStr">
        <is>
          <t>Coproduits - SIFCO</t>
        </is>
      </c>
      <c r="M7" s="27">
        <f>Etiquettes!$H$13</f>
        <v/>
      </c>
      <c r="N7" s="121">
        <f>_xlfn.CONCAT(I7,IF(OR(ISBLANK(#REF!),ISERROR(#REF!)),"",_xlfn.CONCAT(" = ",MROUND(#REF!,1)," ",D7," (",K7,")")))</f>
        <v/>
      </c>
      <c r="O7" s="28" t="inlineStr">
        <is>
          <t>Très faible</t>
        </is>
      </c>
    </row>
    <row r="8">
      <c r="A8">
        <f>Produits!$B$27</f>
        <v/>
      </c>
      <c r="B8">
        <f>Secteurs!$B$24</f>
        <v/>
      </c>
      <c r="C8" s="68">
        <f>'Coproduits - SIFCO'!O14*'Coproduits - SIFCO'!AA3*(1-'Coproduits - SIFCO'!C32)/10^3</f>
        <v/>
      </c>
      <c r="D8" s="73" t="n"/>
      <c r="E8" s="27">
        <f>Etiquettes!$C$9</f>
        <v/>
      </c>
      <c r="F8" s="120">
        <f>Etiquettes!$C$6</f>
        <v/>
      </c>
      <c r="G8" s="27">
        <f>Etiquettes!$H$8</f>
        <v/>
      </c>
      <c r="H8" s="27">
        <f>Etiquettes!$C$7</f>
        <v/>
      </c>
      <c r="I8" s="120" t="inlineStr">
        <is>
          <t>Valorisation des PAT en aquaculture</t>
        </is>
      </c>
      <c r="J8" t="inlineStr">
        <is>
          <t>Statistique comprenant également les autres espèces ainsi que les exportations = extrapolation à partir de la production de C3 de chaque espèce et des exportations tous débouchés confondus</t>
        </is>
      </c>
      <c r="K8" t="inlineStr">
        <is>
          <t>SIFCO</t>
        </is>
      </c>
      <c r="L8" s="120" t="inlineStr">
        <is>
          <t>Coproduits - SIFCO</t>
        </is>
      </c>
      <c r="M8" s="27">
        <f>Etiquettes!$H$13</f>
        <v/>
      </c>
      <c r="N8" s="121">
        <f>_xlfn.CONCAT(I8,IF(OR(ISBLANK(#REF!),ISERROR(#REF!)),"",_xlfn.CONCAT(" = ",MROUND(#REF!,1)," ",D8," (",K8,")")))</f>
        <v/>
      </c>
      <c r="O8" s="28" t="inlineStr">
        <is>
          <t>Très faible</t>
        </is>
      </c>
    </row>
    <row r="9">
      <c r="A9">
        <f>Produits!$B$27</f>
        <v/>
      </c>
      <c r="B9">
        <f>Secteurs!$B$27</f>
        <v/>
      </c>
      <c r="C9" s="68">
        <f>'Coproduits - SIFCO'!R14*'Coproduits - SIFCO'!AA3*(1-'Coproduits - SIFCO'!C32)/10^3</f>
        <v/>
      </c>
      <c r="D9" s="73" t="n"/>
      <c r="E9" s="27">
        <f>Etiquettes!$C$9</f>
        <v/>
      </c>
      <c r="F9" s="120">
        <f>Etiquettes!$C$6</f>
        <v/>
      </c>
      <c r="G9" s="27">
        <f>Etiquettes!$H$8</f>
        <v/>
      </c>
      <c r="H9" s="27">
        <f>Etiquettes!$C$7</f>
        <v/>
      </c>
      <c r="I9" s="120" t="inlineStr">
        <is>
          <t>Valorisation des PAT en énergie</t>
        </is>
      </c>
      <c r="J9" t="inlineStr">
        <is>
          <t>Statistique comprenant également les autres espèces ainsi que les exportations = extrapolation à partir de la production de C3 de chaque espèce et des exportations tous débouchés confondus</t>
        </is>
      </c>
      <c r="K9" t="inlineStr">
        <is>
          <t>SIFCO</t>
        </is>
      </c>
      <c r="L9" s="120" t="inlineStr">
        <is>
          <t>Coproduits - SIFCO</t>
        </is>
      </c>
      <c r="M9" s="27">
        <f>Etiquettes!$H$13</f>
        <v/>
      </c>
      <c r="N9" s="121">
        <f>_xlfn.CONCAT(I9,IF(OR(ISBLANK(#REF!),ISERROR(#REF!)),"",_xlfn.CONCAT(" = ",MROUND(#REF!,1)," ",D9," (",K9,")")))</f>
        <v/>
      </c>
      <c r="O9" s="28" t="inlineStr">
        <is>
          <t>Très faible</t>
        </is>
      </c>
    </row>
    <row r="10">
      <c r="A10">
        <f>Produits!$B$27</f>
        <v/>
      </c>
      <c r="B10">
        <f>Secteurs!$B$28</f>
        <v/>
      </c>
      <c r="C10" s="68">
        <f>'Coproduits - SIFCO'!U14*'Coproduits - SIFCO'!AA3*(1-'Coproduits - SIFCO'!C32)/10^3</f>
        <v/>
      </c>
      <c r="D10" s="73" t="n"/>
      <c r="E10" s="27">
        <f>Etiquettes!$C$9</f>
        <v/>
      </c>
      <c r="F10" s="120">
        <f>Etiquettes!$C$6</f>
        <v/>
      </c>
      <c r="G10" s="27">
        <f>Etiquettes!$H$8</f>
        <v/>
      </c>
      <c r="H10" s="27">
        <f>Etiquettes!$C$7</f>
        <v/>
      </c>
      <c r="I10" s="120" t="inlineStr">
        <is>
          <t>Valorisation des PAT en fertilisation</t>
        </is>
      </c>
      <c r="J10" t="inlineStr">
        <is>
          <t>Statistique comprenant également les autres espèces ainsi que les exportations = extrapolation à partir de la production de C3 de chaque espèce et des exportations tous débouchés confondus</t>
        </is>
      </c>
      <c r="K10" t="inlineStr">
        <is>
          <t>SIFCO</t>
        </is>
      </c>
      <c r="L10" s="120" t="inlineStr">
        <is>
          <t>Coproduits - SIFCO</t>
        </is>
      </c>
      <c r="M10" s="27">
        <f>Etiquettes!$H$13</f>
        <v/>
      </c>
      <c r="N10" s="121">
        <f>_xlfn.CONCAT(I10,IF(OR(ISBLANK(#REF!),ISERROR(#REF!)),"",_xlfn.CONCAT(" = ",MROUND(#REF!,1)," ",D10," (",K10,")")))</f>
        <v/>
      </c>
      <c r="O10" s="28" t="inlineStr">
        <is>
          <t>Très faible</t>
        </is>
      </c>
    </row>
    <row r="11">
      <c r="A11">
        <f>Produits!$B$27</f>
        <v/>
      </c>
      <c r="B11">
        <f>Secteurs!$B$29</f>
        <v/>
      </c>
      <c r="C11" s="68">
        <f>'Coproduits - SIFCO'!X14*'Coproduits - SIFCO'!AA3*(1-'Coproduits - SIFCO'!C32)/10^3</f>
        <v/>
      </c>
      <c r="D11" s="73" t="n"/>
      <c r="E11" s="27">
        <f>Etiquettes!$C$9</f>
        <v/>
      </c>
      <c r="F11" s="120">
        <f>Etiquettes!$C$6</f>
        <v/>
      </c>
      <c r="G11" s="27">
        <f>Etiquettes!$H$8</f>
        <v/>
      </c>
      <c r="H11" s="27">
        <f>Etiquettes!$C$7</f>
        <v/>
      </c>
      <c r="I11" s="120" t="inlineStr">
        <is>
          <t>Valorisation des PAT par les autres industries</t>
        </is>
      </c>
      <c r="J11" t="inlineStr">
        <is>
          <t>Statistique comprenant également les autres espèces ainsi que les exportations = extrapolation à partir de la production de C3 de chaque espèce et des exportations tous débouchés confondus</t>
        </is>
      </c>
      <c r="K11" t="inlineStr">
        <is>
          <t>SIFCO</t>
        </is>
      </c>
      <c r="L11" s="120" t="inlineStr">
        <is>
          <t>Coproduits - SIFCO</t>
        </is>
      </c>
      <c r="M11" s="27">
        <f>Etiquettes!$H$13</f>
        <v/>
      </c>
      <c r="N11" s="121">
        <f>_xlfn.CONCAT(I11,IF(OR(ISBLANK(#REF!),ISERROR(#REF!)),"",_xlfn.CONCAT(" = ",MROUND(#REF!,1)," ",D11," (",K11,")")))</f>
        <v/>
      </c>
      <c r="O11" s="28" t="inlineStr">
        <is>
          <t>Très faible</t>
        </is>
      </c>
    </row>
    <row r="12">
      <c r="A12">
        <f>Produits!$B$27</f>
        <v/>
      </c>
      <c r="B12">
        <f>Secteurs!$B$30</f>
        <v/>
      </c>
      <c r="C12" s="68">
        <f>'Coproduits - SIFCO'!AA14*'Coproduits - SIFCO'!AA3*(1-'Coproduits - SIFCO'!C32)/10^3</f>
        <v/>
      </c>
      <c r="D12" s="73" t="n"/>
      <c r="E12" s="27">
        <f>Etiquettes!$C$9</f>
        <v/>
      </c>
      <c r="F12" s="120">
        <f>Etiquettes!$C$6</f>
        <v/>
      </c>
      <c r="G12" s="27">
        <f>Etiquettes!$H$8</f>
        <v/>
      </c>
      <c r="H12" s="27">
        <f>Etiquettes!$C$7</f>
        <v/>
      </c>
      <c r="I12" s="120" t="inlineStr">
        <is>
          <t>Valorisation des PAT pour d'autres usages</t>
        </is>
      </c>
      <c r="J12" t="inlineStr">
        <is>
          <t>Statistique comprenant également les autres espèces ainsi que les exportations = extrapolation à partir de la production de C3 de chaque espèce et des exportations tous débouchés confondus</t>
        </is>
      </c>
      <c r="K12" t="inlineStr">
        <is>
          <t>SIFCO</t>
        </is>
      </c>
      <c r="L12" s="120" t="inlineStr">
        <is>
          <t>Coproduits - SIFCO</t>
        </is>
      </c>
      <c r="M12" s="27">
        <f>Etiquettes!$H$13</f>
        <v/>
      </c>
      <c r="N12" s="121">
        <f>_xlfn.CONCAT(I12,IF(OR(ISBLANK(#REF!),ISERROR(#REF!)),"",_xlfn.CONCAT(" = ",MROUND(#REF!,1)," ",D12," (",K12,")")))</f>
        <v/>
      </c>
      <c r="O12" s="28" t="inlineStr">
        <is>
          <t>Très faible</t>
        </is>
      </c>
    </row>
    <row r="13">
      <c r="A13">
        <f>Produits!$B$28</f>
        <v/>
      </c>
      <c r="B13">
        <f>Secteurs!$B$20</f>
        <v/>
      </c>
      <c r="C13" s="68">
        <f>'Coproduits - SIFCO'!F15*'Coproduits - SIFCO'!AA3*(1-'Coproduits - SIFCO'!C33)/10^3</f>
        <v/>
      </c>
      <c r="D13" s="73" t="n"/>
      <c r="E13" s="27">
        <f>Etiquettes!$C$9</f>
        <v/>
      </c>
      <c r="F13" s="120">
        <f>Etiquettes!$C$6</f>
        <v/>
      </c>
      <c r="G13" s="27">
        <f>Etiquettes!$H$8</f>
        <v/>
      </c>
      <c r="H13" s="27">
        <f>Etiquettes!$C$7</f>
        <v/>
      </c>
      <c r="I13" s="120" t="inlineStr">
        <is>
          <t>Valorisation des CGA par les autres IAA</t>
        </is>
      </c>
      <c r="J13" t="inlineStr">
        <is>
          <t>Statistique comprenant également les autres espèces ainsi que les exportations = extrapolation à partir de la production de C3 de chaque espèce et des exportations tous débouchés confondus</t>
        </is>
      </c>
      <c r="K13" t="inlineStr">
        <is>
          <t>SIFCO</t>
        </is>
      </c>
      <c r="L13" s="120" t="inlineStr">
        <is>
          <t>Coproduits - SIFCO</t>
        </is>
      </c>
      <c r="M13" s="27">
        <f>Etiquettes!$H$13</f>
        <v/>
      </c>
      <c r="N13" s="121">
        <f>_xlfn.CONCAT(I13,IF(OR(ISBLANK(#REF!),ISERROR(#REF!)),"",_xlfn.CONCAT(" = ",MROUND(#REF!,1)," ",D13," (",K13,")")))</f>
        <v/>
      </c>
      <c r="O13" s="28" t="inlineStr">
        <is>
          <t>Très faible</t>
        </is>
      </c>
    </row>
    <row r="14">
      <c r="A14">
        <f>Produits!$B$28</f>
        <v/>
      </c>
      <c r="B14">
        <f>Secteurs!$B$22</f>
        <v/>
      </c>
      <c r="C14" s="68">
        <f>'Coproduits - SIFCO'!I15*'Coproduits - SIFCO'!AA3*(1-'Coproduits - SIFCO'!C33)/10^3</f>
        <v/>
      </c>
      <c r="D14" s="73" t="n"/>
      <c r="E14" s="27">
        <f>Etiquettes!$C$9</f>
        <v/>
      </c>
      <c r="F14" s="120">
        <f>Etiquettes!$C$6</f>
        <v/>
      </c>
      <c r="G14" s="27">
        <f>Etiquettes!$H$8</f>
        <v/>
      </c>
      <c r="H14" s="27">
        <f>Etiquettes!$C$7</f>
        <v/>
      </c>
      <c r="I14" s="120" t="inlineStr">
        <is>
          <t>Valorisation des CGA en alimentation animale rente</t>
        </is>
      </c>
      <c r="J14" t="inlineStr">
        <is>
          <t>Statistique comprenant également les autres espèces ainsi que les exportations = extrapolation à partir de la production de C3 de chaque espèce et des exportations tous débouchés confondus</t>
        </is>
      </c>
      <c r="K14" t="inlineStr">
        <is>
          <t>SIFCO</t>
        </is>
      </c>
      <c r="L14" s="120" t="inlineStr">
        <is>
          <t>Coproduits - SIFCO</t>
        </is>
      </c>
      <c r="M14" s="27">
        <f>Etiquettes!$H$13</f>
        <v/>
      </c>
      <c r="N14" s="121">
        <f>_xlfn.CONCAT(I14,IF(OR(ISBLANK(#REF!),ISERROR(#REF!)),"",_xlfn.CONCAT(" = ",MROUND(#REF!,1)," ",D14," (",K14,")")))</f>
        <v/>
      </c>
      <c r="O14" s="28" t="inlineStr">
        <is>
          <t>Très faible</t>
        </is>
      </c>
    </row>
    <row r="15">
      <c r="A15">
        <f>Produits!$B$28</f>
        <v/>
      </c>
      <c r="B15">
        <f>Secteurs!$B$23</f>
        <v/>
      </c>
      <c r="C15" s="68">
        <f>'Coproduits - SIFCO'!L15*'Coproduits - SIFCO'!AA3*(1-'Coproduits - SIFCO'!C33)/10^3</f>
        <v/>
      </c>
      <c r="D15" s="73" t="n"/>
      <c r="E15" s="27">
        <f>Etiquettes!$C$9</f>
        <v/>
      </c>
      <c r="F15" s="120">
        <f>Etiquettes!$C$6</f>
        <v/>
      </c>
      <c r="G15" s="27">
        <f>Etiquettes!$H$8</f>
        <v/>
      </c>
      <c r="H15" s="27">
        <f>Etiquettes!$C$7</f>
        <v/>
      </c>
      <c r="I15" s="120" t="inlineStr">
        <is>
          <t>Valorisation des CGA en petfood</t>
        </is>
      </c>
      <c r="J15" t="inlineStr">
        <is>
          <t>Statistique comprenant également les autres espèces ainsi que les exportations = extrapolation à partir de la production de C3 de chaque espèce et des exportations tous débouchés confondus</t>
        </is>
      </c>
      <c r="K15" t="inlineStr">
        <is>
          <t>SIFCO</t>
        </is>
      </c>
      <c r="L15" s="120" t="inlineStr">
        <is>
          <t>Coproduits - SIFCO</t>
        </is>
      </c>
      <c r="M15" s="27">
        <f>Etiquettes!$H$13</f>
        <v/>
      </c>
      <c r="N15" s="121">
        <f>_xlfn.CONCAT(I15,IF(OR(ISBLANK(#REF!),ISERROR(#REF!)),"",_xlfn.CONCAT(" = ",MROUND(#REF!,1)," ",D15," (",K15,")")))</f>
        <v/>
      </c>
      <c r="O15" s="28" t="inlineStr">
        <is>
          <t>Très faible</t>
        </is>
      </c>
    </row>
    <row r="16">
      <c r="A16">
        <f>Produits!$B$28</f>
        <v/>
      </c>
      <c r="B16">
        <f>Secteurs!$B$24</f>
        <v/>
      </c>
      <c r="C16" s="68">
        <f>'Coproduits - SIFCO'!O15*'Coproduits - SIFCO'!AA3*(1-'Coproduits - SIFCO'!C33)/10^3</f>
        <v/>
      </c>
      <c r="D16" s="73" t="n"/>
      <c r="E16" s="27">
        <f>Etiquettes!$C$9</f>
        <v/>
      </c>
      <c r="F16" s="120">
        <f>Etiquettes!$C$6</f>
        <v/>
      </c>
      <c r="G16" s="27">
        <f>Etiquettes!$H$8</f>
        <v/>
      </c>
      <c r="H16" s="27">
        <f>Etiquettes!$C$7</f>
        <v/>
      </c>
      <c r="I16" s="120" t="inlineStr">
        <is>
          <t>Valorisation des CGA en aquaculture</t>
        </is>
      </c>
      <c r="J16" t="inlineStr">
        <is>
          <t>Statistique comprenant également les autres espèces ainsi que les exportations = extrapolation à partir de la production de C3 de chaque espèce et des exportations tous débouchés confondus</t>
        </is>
      </c>
      <c r="K16" t="inlineStr">
        <is>
          <t>SIFCO</t>
        </is>
      </c>
      <c r="L16" s="120" t="inlineStr">
        <is>
          <t>Coproduits - SIFCO</t>
        </is>
      </c>
      <c r="M16" s="27">
        <f>Etiquettes!$H$13</f>
        <v/>
      </c>
      <c r="N16" s="121">
        <f>_xlfn.CONCAT(I16,IF(OR(ISBLANK(#REF!),ISERROR(#REF!)),"",_xlfn.CONCAT(" = ",MROUND(#REF!,1)," ",D16," (",K16,")")))</f>
        <v/>
      </c>
      <c r="O16" s="28" t="inlineStr">
        <is>
          <t>Très faible</t>
        </is>
      </c>
    </row>
    <row r="17">
      <c r="A17">
        <f>Produits!$B$28</f>
        <v/>
      </c>
      <c r="B17">
        <f>Secteurs!$B$27</f>
        <v/>
      </c>
      <c r="C17" s="68">
        <f>'Coproduits - SIFCO'!R15*'Coproduits - SIFCO'!AA3*(1-'Coproduits - SIFCO'!C33)/10^3</f>
        <v/>
      </c>
      <c r="D17" s="73" t="n"/>
      <c r="E17" s="27">
        <f>Etiquettes!$C$9</f>
        <v/>
      </c>
      <c r="F17" s="120">
        <f>Etiquettes!$C$6</f>
        <v/>
      </c>
      <c r="G17" s="27">
        <f>Etiquettes!$H$8</f>
        <v/>
      </c>
      <c r="H17" s="27">
        <f>Etiquettes!$C$7</f>
        <v/>
      </c>
      <c r="I17" s="120" t="inlineStr">
        <is>
          <t>Valorisation des CGA en énergie</t>
        </is>
      </c>
      <c r="J17" t="inlineStr">
        <is>
          <t>Statistique comprenant également les autres espèces ainsi que les exportations = extrapolation à partir de la production de C3 de chaque espèce et des exportations tous débouchés confondus</t>
        </is>
      </c>
      <c r="K17" t="inlineStr">
        <is>
          <t>SIFCO</t>
        </is>
      </c>
      <c r="L17" s="120" t="inlineStr">
        <is>
          <t>Coproduits - SIFCO</t>
        </is>
      </c>
      <c r="M17" s="27">
        <f>Etiquettes!$H$13</f>
        <v/>
      </c>
      <c r="N17" s="121">
        <f>_xlfn.CONCAT(I17,IF(OR(ISBLANK(#REF!),ISERROR(#REF!)),"",_xlfn.CONCAT(" = ",MROUND(#REF!,1)," ",D17," (",K17,")")))</f>
        <v/>
      </c>
      <c r="O17" s="28" t="inlineStr">
        <is>
          <t>Très faible</t>
        </is>
      </c>
    </row>
    <row r="18">
      <c r="A18">
        <f>Produits!$B$28</f>
        <v/>
      </c>
      <c r="B18">
        <f>Secteurs!$B$29</f>
        <v/>
      </c>
      <c r="C18" s="68">
        <f>'Coproduits - SIFCO'!X15*'Coproduits - SIFCO'!AA3*(1-'Coproduits - SIFCO'!C33)/10^3</f>
        <v/>
      </c>
      <c r="D18" s="73" t="n"/>
      <c r="E18" s="27">
        <f>Etiquettes!$C$9</f>
        <v/>
      </c>
      <c r="F18" s="120">
        <f>Etiquettes!$C$6</f>
        <v/>
      </c>
      <c r="G18" s="27">
        <f>Etiquettes!$H$8</f>
        <v/>
      </c>
      <c r="H18" s="27">
        <f>Etiquettes!$C$7</f>
        <v/>
      </c>
      <c r="I18" s="120" t="inlineStr">
        <is>
          <t>Valorisation des CGA par les autres industries</t>
        </is>
      </c>
      <c r="J18" t="inlineStr">
        <is>
          <t>Statistique comprenant également les autres espèces ainsi que les exportations = extrapolation à partir de la production de C3 de chaque espèce et des exportations tous débouchés confondus</t>
        </is>
      </c>
      <c r="K18" t="inlineStr">
        <is>
          <t>SIFCO</t>
        </is>
      </c>
      <c r="L18" s="120" t="inlineStr">
        <is>
          <t>Coproduits - SIFCO</t>
        </is>
      </c>
      <c r="M18" s="27">
        <f>Etiquettes!$H$13</f>
        <v/>
      </c>
      <c r="N18" s="121">
        <f>_xlfn.CONCAT(I18,IF(OR(ISBLANK(#REF!),ISERROR(#REF!)),"",_xlfn.CONCAT(" = ",MROUND(#REF!,1)," ",D18," (",K18,")")))</f>
        <v/>
      </c>
      <c r="O18" s="28" t="inlineStr">
        <is>
          <t>Très faible</t>
        </is>
      </c>
    </row>
    <row r="19">
      <c r="A19">
        <f>Produits!$B$28</f>
        <v/>
      </c>
      <c r="B19">
        <f>Secteurs!$B$30</f>
        <v/>
      </c>
      <c r="C19" s="68">
        <f>'Coproduits - SIFCO'!AA15*'Coproduits - SIFCO'!AA3*(1-'Coproduits - SIFCO'!C33)/10^3</f>
        <v/>
      </c>
      <c r="D19" s="73" t="n"/>
      <c r="E19" s="27">
        <f>Etiquettes!$C$9</f>
        <v/>
      </c>
      <c r="F19" s="120">
        <f>Etiquettes!$C$6</f>
        <v/>
      </c>
      <c r="G19" s="27">
        <f>Etiquettes!$H$8</f>
        <v/>
      </c>
      <c r="H19" s="27">
        <f>Etiquettes!$C$7</f>
        <v/>
      </c>
      <c r="I19" s="120" t="inlineStr">
        <is>
          <t>Valorisation des CGA pour d'autres usages</t>
        </is>
      </c>
      <c r="J19" t="inlineStr">
        <is>
          <t>Statistique comprenant également les autres espèces ainsi que les exportations = extrapolation à partir de la production de C3 de chaque espèce et des exportations tous débouchés confondus</t>
        </is>
      </c>
      <c r="K19" t="inlineStr">
        <is>
          <t>SIFCO</t>
        </is>
      </c>
      <c r="L19" s="120" t="inlineStr">
        <is>
          <t>Coproduits - SIFCO</t>
        </is>
      </c>
      <c r="M19" s="27">
        <f>Etiquettes!$H$13</f>
        <v/>
      </c>
      <c r="N19" s="121">
        <f>_xlfn.CONCAT(I19,IF(OR(ISBLANK(#REF!),ISERROR(#REF!)),"",_xlfn.CONCAT(" = ",MROUND(#REF!,1)," ",D19," (",K19,")")))</f>
        <v/>
      </c>
      <c r="O19" s="28" t="inlineStr">
        <is>
          <t>Très faible</t>
        </is>
      </c>
    </row>
    <row r="20">
      <c r="A20">
        <f>Produits!$B$24</f>
        <v/>
      </c>
      <c r="B20">
        <f>Secteurs!$B$27</f>
        <v/>
      </c>
      <c r="C20" s="68">
        <f>'Coproduits - SIFCO'!G19*'Coproduits - SIFCO'!AB3/10^3</f>
        <v/>
      </c>
      <c r="D20" s="73" t="n"/>
      <c r="E20" s="27">
        <f>Etiquettes!$C$9</f>
        <v/>
      </c>
      <c r="F20" s="120">
        <f>Etiquettes!$C$6</f>
        <v/>
      </c>
      <c r="G20" s="27">
        <f>Etiquettes!$I$8</f>
        <v/>
      </c>
      <c r="H20" s="27">
        <f>Etiquettes!$C$7</f>
        <v/>
      </c>
      <c r="I20" s="120" t="inlineStr">
        <is>
          <t>Valorisation des farines animales en énergie</t>
        </is>
      </c>
      <c r="J20" t="inlineStr">
        <is>
          <t>Statistique comprenant également les autres espèces ainsi que les exportations = extrapolation à partir de la production de C3 de chaque espèce et des exportations tous débouchés confondus</t>
        </is>
      </c>
      <c r="K20" t="inlineStr">
        <is>
          <t>SIFCO</t>
        </is>
      </c>
      <c r="L20" s="120" t="inlineStr">
        <is>
          <t>Coproduits - SIFCO</t>
        </is>
      </c>
      <c r="M20" s="27">
        <f>Etiquettes!$H$13</f>
        <v/>
      </c>
      <c r="N20" s="121">
        <f>_xlfn.CONCAT(I20,IF(OR(ISBLANK(#REF!),ISERROR(#REF!)),"",_xlfn.CONCAT(" = ",MROUND(#REF!,1)," ",D20," (",K20,")")))</f>
        <v/>
      </c>
      <c r="O20" s="28" t="inlineStr">
        <is>
          <t>Très faible</t>
        </is>
      </c>
      <c r="Q20" s="135" t="inlineStr">
        <is>
          <t>Débouchés Coproduits</t>
        </is>
      </c>
    </row>
    <row r="21">
      <c r="A21">
        <f>Produits!$B$24</f>
        <v/>
      </c>
      <c r="B21">
        <f>Secteurs!$B$28</f>
        <v/>
      </c>
      <c r="C21" s="68">
        <f>'Coproduits - SIFCO'!J19*'Coproduits - SIFCO'!AB3/10^3</f>
        <v/>
      </c>
      <c r="D21" s="73" t="n"/>
      <c r="E21" s="27">
        <f>Etiquettes!$C$9</f>
        <v/>
      </c>
      <c r="F21" s="120">
        <f>Etiquettes!$C$6</f>
        <v/>
      </c>
      <c r="G21" s="27">
        <f>Etiquettes!$I$8</f>
        <v/>
      </c>
      <c r="H21" s="27">
        <f>Etiquettes!$C$7</f>
        <v/>
      </c>
      <c r="I21" s="120" t="inlineStr">
        <is>
          <t>Valorisation des farines animales en fertilisation</t>
        </is>
      </c>
      <c r="J21" t="inlineStr">
        <is>
          <t>Statistique comprenant également les autres espèces ainsi que les exportations = extrapolation à partir de la production de C3 de chaque espèce et des exportations tous débouchés confondus</t>
        </is>
      </c>
      <c r="K21" t="inlineStr">
        <is>
          <t>SIFCO</t>
        </is>
      </c>
      <c r="L21" s="120" t="inlineStr">
        <is>
          <t>Coproduits - SIFCO</t>
        </is>
      </c>
      <c r="M21" s="27">
        <f>Etiquettes!$H$13</f>
        <v/>
      </c>
      <c r="N21" s="121">
        <f>_xlfn.CONCAT(I21,IF(OR(ISBLANK(#REF!),ISERROR(#REF!)),"",_xlfn.CONCAT(" = ",MROUND(#REF!,1)," ",D21," (",K21,")")))</f>
        <v/>
      </c>
      <c r="O21" s="28" t="inlineStr">
        <is>
          <t>Très faible</t>
        </is>
      </c>
    </row>
    <row r="22">
      <c r="A22">
        <f>Produits!$B$25</f>
        <v/>
      </c>
      <c r="B22">
        <f>Secteurs!$B$27</f>
        <v/>
      </c>
      <c r="C22" s="68">
        <f>'Coproduits - SIFCO'!G20*'Coproduits - SIFCO'!AB3/10^3</f>
        <v/>
      </c>
      <c r="D22" s="73" t="n"/>
      <c r="E22" s="27">
        <f>Etiquettes!$C$9</f>
        <v/>
      </c>
      <c r="F22" s="120">
        <f>Etiquettes!$C$6</f>
        <v/>
      </c>
      <c r="G22" s="27">
        <f>Etiquettes!$I$8</f>
        <v/>
      </c>
      <c r="H22" s="27">
        <f>Etiquettes!$C$7</f>
        <v/>
      </c>
      <c r="I22" s="120" t="inlineStr">
        <is>
          <t>Valorisation des graisses animales en énergie</t>
        </is>
      </c>
      <c r="J22" t="inlineStr">
        <is>
          <t>Statistique comprenant également les autres espèces ainsi que les exportations = extrapolation à partir de la production de C3 de chaque espèce et des exportations tous débouchés confondus</t>
        </is>
      </c>
      <c r="K22" t="inlineStr">
        <is>
          <t>SIFCO</t>
        </is>
      </c>
      <c r="L22" s="120" t="inlineStr">
        <is>
          <t>Coproduits - SIFCO</t>
        </is>
      </c>
      <c r="M22" s="27">
        <f>Etiquettes!$H$13</f>
        <v/>
      </c>
      <c r="N22" s="121">
        <f>_xlfn.CONCAT(I22,IF(OR(ISBLANK(#REF!),ISERROR(#REF!)),"",_xlfn.CONCAT(" = ",MROUND(#REF!,1)," ",D22," (",K22,")")))</f>
        <v/>
      </c>
      <c r="O22" s="28" t="inlineStr">
        <is>
          <t>Très faible</t>
        </is>
      </c>
    </row>
    <row r="23">
      <c r="A23">
        <f>Produits!$B$27</f>
        <v/>
      </c>
      <c r="B23">
        <f>Secteurs!$B$20</f>
        <v/>
      </c>
      <c r="C23" s="68">
        <f>'Coproduits - SIFCO'!G14*'Coproduits - SIFCO'!AB3*(1-'Coproduits - SIFCO'!D32)/10^3</f>
        <v/>
      </c>
      <c r="D23" s="73" t="n"/>
      <c r="E23" s="27">
        <f>Etiquettes!$C$9</f>
        <v/>
      </c>
      <c r="F23" s="120">
        <f>Etiquettes!$C$6</f>
        <v/>
      </c>
      <c r="G23" s="27">
        <f>Etiquettes!$I$8</f>
        <v/>
      </c>
      <c r="H23" s="27">
        <f>Etiquettes!$C$7</f>
        <v/>
      </c>
      <c r="I23" s="120" t="inlineStr">
        <is>
          <t>Valorisation des PAT par les autres IAA</t>
        </is>
      </c>
      <c r="J23" t="inlineStr">
        <is>
          <t>Statistique comprenant également les autres espèces ainsi que les exportations = extrapolation à partir de la production de C3 de chaque espèce et des exportations tous débouchés confondus</t>
        </is>
      </c>
      <c r="K23" t="inlineStr">
        <is>
          <t>SIFCO</t>
        </is>
      </c>
      <c r="L23" s="120" t="inlineStr">
        <is>
          <t>Coproduits - SIFCO</t>
        </is>
      </c>
      <c r="M23" s="27">
        <f>Etiquettes!$H$13</f>
        <v/>
      </c>
      <c r="N23" s="121">
        <f>_xlfn.CONCAT(I23,IF(OR(ISBLANK(#REF!),ISERROR(#REF!)),"",_xlfn.CONCAT(" = ",MROUND(#REF!,1)," ",D23," (",K23,")")))</f>
        <v/>
      </c>
      <c r="O23" s="28" t="inlineStr">
        <is>
          <t>Très faible</t>
        </is>
      </c>
    </row>
    <row r="24">
      <c r="A24">
        <f>Produits!$B$27</f>
        <v/>
      </c>
      <c r="B24">
        <f>Secteurs!$B$22</f>
        <v/>
      </c>
      <c r="C24" s="68">
        <f>'Coproduits - SIFCO'!J14*'Coproduits - SIFCO'!AB3*(1-'Coproduits - SIFCO'!D32)/10^3</f>
        <v/>
      </c>
      <c r="D24" s="73" t="n"/>
      <c r="E24" s="27">
        <f>Etiquettes!$C$9</f>
        <v/>
      </c>
      <c r="F24" s="120">
        <f>Etiquettes!$C$6</f>
        <v/>
      </c>
      <c r="G24" s="27">
        <f>Etiquettes!$I$8</f>
        <v/>
      </c>
      <c r="H24" s="27">
        <f>Etiquettes!$C$7</f>
        <v/>
      </c>
      <c r="I24" s="120" t="inlineStr">
        <is>
          <t>Valorisation des PAT en alimentation animale rente</t>
        </is>
      </c>
      <c r="J24" t="inlineStr">
        <is>
          <t>Statistique comprenant également les autres espèces ainsi que les exportations = extrapolation à partir de la production de C3 de chaque espèce et des exportations tous débouchés confondus</t>
        </is>
      </c>
      <c r="K24" t="inlineStr">
        <is>
          <t>SIFCO</t>
        </is>
      </c>
      <c r="L24" s="120" t="inlineStr">
        <is>
          <t>Coproduits - SIFCO</t>
        </is>
      </c>
      <c r="M24" s="27">
        <f>Etiquettes!$H$13</f>
        <v/>
      </c>
      <c r="N24" s="121">
        <f>_xlfn.CONCAT(I24,IF(OR(ISBLANK(#REF!),ISERROR(#REF!)),"",_xlfn.CONCAT(" = ",MROUND(#REF!,1)," ",D24," (",K24,")")))</f>
        <v/>
      </c>
      <c r="O24" s="28" t="inlineStr">
        <is>
          <t>Très faible</t>
        </is>
      </c>
    </row>
    <row r="25">
      <c r="A25">
        <f>Produits!$B$27</f>
        <v/>
      </c>
      <c r="B25">
        <f>Secteurs!$B$23</f>
        <v/>
      </c>
      <c r="C25" s="68">
        <f>'Coproduits - SIFCO'!M14*'Coproduits - SIFCO'!AB3*(1-'Coproduits - SIFCO'!D32)/10^3</f>
        <v/>
      </c>
      <c r="D25" s="73" t="n"/>
      <c r="E25" s="27">
        <f>Etiquettes!$C$9</f>
        <v/>
      </c>
      <c r="F25" s="120">
        <f>Etiquettes!$C$6</f>
        <v/>
      </c>
      <c r="G25" s="27">
        <f>Etiquettes!$I$8</f>
        <v/>
      </c>
      <c r="H25" s="27">
        <f>Etiquettes!$C$7</f>
        <v/>
      </c>
      <c r="I25" s="120" t="inlineStr">
        <is>
          <t>Valorisation des PAT en petfood</t>
        </is>
      </c>
      <c r="J25" t="inlineStr">
        <is>
          <t>Statistique comprenant également les autres espèces ainsi que les exportations = extrapolation à partir de la production de C3 de chaque espèce et des exportations tous débouchés confondus</t>
        </is>
      </c>
      <c r="K25" t="inlineStr">
        <is>
          <t>SIFCO</t>
        </is>
      </c>
      <c r="L25" s="120" t="inlineStr">
        <is>
          <t>Coproduits - SIFCO</t>
        </is>
      </c>
      <c r="M25" s="27">
        <f>Etiquettes!$H$13</f>
        <v/>
      </c>
      <c r="N25" s="121">
        <f>_xlfn.CONCAT(I25,IF(OR(ISBLANK(#REF!),ISERROR(#REF!)),"",_xlfn.CONCAT(" = ",MROUND(#REF!,1)," ",D25," (",K25,")")))</f>
        <v/>
      </c>
      <c r="O25" s="28" t="inlineStr">
        <is>
          <t>Très faible</t>
        </is>
      </c>
    </row>
    <row r="26">
      <c r="A26">
        <f>Produits!$B$27</f>
        <v/>
      </c>
      <c r="B26">
        <f>Secteurs!$B$24</f>
        <v/>
      </c>
      <c r="C26" s="68">
        <f>'Coproduits - SIFCO'!P14*'Coproduits - SIFCO'!AB3*(1-'Coproduits - SIFCO'!D32)/10^3</f>
        <v/>
      </c>
      <c r="D26" s="73" t="n"/>
      <c r="E26" s="27">
        <f>Etiquettes!$C$9</f>
        <v/>
      </c>
      <c r="F26" s="120">
        <f>Etiquettes!$C$6</f>
        <v/>
      </c>
      <c r="G26" s="27">
        <f>Etiquettes!$I$8</f>
        <v/>
      </c>
      <c r="H26" s="27">
        <f>Etiquettes!$C$7</f>
        <v/>
      </c>
      <c r="I26" s="120" t="inlineStr">
        <is>
          <t>Valorisation des PAT en aquaculture</t>
        </is>
      </c>
      <c r="J26" t="inlineStr">
        <is>
          <t>Statistique comprenant également les autres espèces ainsi que les exportations = extrapolation à partir de la production de C3 de chaque espèce et des exportations tous débouchés confondus</t>
        </is>
      </c>
      <c r="K26" t="inlineStr">
        <is>
          <t>SIFCO</t>
        </is>
      </c>
      <c r="L26" s="120" t="inlineStr">
        <is>
          <t>Coproduits - SIFCO</t>
        </is>
      </c>
      <c r="M26" s="27">
        <f>Etiquettes!$H$13</f>
        <v/>
      </c>
      <c r="N26" s="121">
        <f>_xlfn.CONCAT(I26,IF(OR(ISBLANK(#REF!),ISERROR(#REF!)),"",_xlfn.CONCAT(" = ",MROUND(#REF!,1)," ",D26," (",K26,")")))</f>
        <v/>
      </c>
      <c r="O26" s="28" t="inlineStr">
        <is>
          <t>Très faible</t>
        </is>
      </c>
    </row>
    <row r="27">
      <c r="A27">
        <f>Produits!$B$27</f>
        <v/>
      </c>
      <c r="B27">
        <f>Secteurs!$B$27</f>
        <v/>
      </c>
      <c r="C27" s="68">
        <f>'Coproduits - SIFCO'!S14*'Coproduits - SIFCO'!AB3*(1-'Coproduits - SIFCO'!D32)/10^3</f>
        <v/>
      </c>
      <c r="D27" s="73" t="n"/>
      <c r="E27" s="27">
        <f>Etiquettes!$C$9</f>
        <v/>
      </c>
      <c r="F27" s="120">
        <f>Etiquettes!$C$6</f>
        <v/>
      </c>
      <c r="G27" s="27">
        <f>Etiquettes!$I$8</f>
        <v/>
      </c>
      <c r="H27" s="27">
        <f>Etiquettes!$C$7</f>
        <v/>
      </c>
      <c r="I27" s="120" t="inlineStr">
        <is>
          <t>Valorisation des PAT en énergie</t>
        </is>
      </c>
      <c r="J27" t="inlineStr">
        <is>
          <t>Statistique comprenant également les autres espèces ainsi que les exportations = extrapolation à partir de la production de C3 de chaque espèce et des exportations tous débouchés confondus</t>
        </is>
      </c>
      <c r="K27" t="inlineStr">
        <is>
          <t>SIFCO</t>
        </is>
      </c>
      <c r="L27" s="120" t="inlineStr">
        <is>
          <t>Coproduits - SIFCO</t>
        </is>
      </c>
      <c r="M27" s="27">
        <f>Etiquettes!$H$13</f>
        <v/>
      </c>
      <c r="N27" s="121">
        <f>_xlfn.CONCAT(I27,IF(OR(ISBLANK(#REF!),ISERROR(#REF!)),"",_xlfn.CONCAT(" = ",MROUND(#REF!,1)," ",D27," (",K27,")")))</f>
        <v/>
      </c>
      <c r="O27" s="28" t="inlineStr">
        <is>
          <t>Très faible</t>
        </is>
      </c>
    </row>
    <row r="28">
      <c r="A28">
        <f>Produits!$B$27</f>
        <v/>
      </c>
      <c r="B28">
        <f>Secteurs!$B$28</f>
        <v/>
      </c>
      <c r="C28" s="68">
        <f>'Coproduits - SIFCO'!V14*'Coproduits - SIFCO'!AB3*(1-'Coproduits - SIFCO'!D32)/10^3</f>
        <v/>
      </c>
      <c r="D28" s="73" t="n"/>
      <c r="E28" s="27">
        <f>Etiquettes!$C$9</f>
        <v/>
      </c>
      <c r="F28" s="120">
        <f>Etiquettes!$C$6</f>
        <v/>
      </c>
      <c r="G28" s="27">
        <f>Etiquettes!$I$8</f>
        <v/>
      </c>
      <c r="H28" s="27">
        <f>Etiquettes!$C$7</f>
        <v/>
      </c>
      <c r="I28" s="120" t="inlineStr">
        <is>
          <t>Valorisation des PAT en fertilisation</t>
        </is>
      </c>
      <c r="J28" t="inlineStr">
        <is>
          <t>Statistique comprenant également les autres espèces ainsi que les exportations = extrapolation à partir de la production de C3 de chaque espèce et des exportations tous débouchés confondus</t>
        </is>
      </c>
      <c r="K28" t="inlineStr">
        <is>
          <t>SIFCO</t>
        </is>
      </c>
      <c r="L28" s="120" t="inlineStr">
        <is>
          <t>Coproduits - SIFCO</t>
        </is>
      </c>
      <c r="M28" s="27">
        <f>Etiquettes!$H$13</f>
        <v/>
      </c>
      <c r="N28" s="121">
        <f>_xlfn.CONCAT(I28,IF(OR(ISBLANK(#REF!),ISERROR(#REF!)),"",_xlfn.CONCAT(" = ",MROUND(#REF!,1)," ",D28," (",K28,")")))</f>
        <v/>
      </c>
      <c r="O28" s="28" t="inlineStr">
        <is>
          <t>Très faible</t>
        </is>
      </c>
    </row>
    <row r="29">
      <c r="A29">
        <f>Produits!$B$27</f>
        <v/>
      </c>
      <c r="B29">
        <f>Secteurs!$B$29</f>
        <v/>
      </c>
      <c r="C29" s="68">
        <f>'Coproduits - SIFCO'!Y14*'Coproduits - SIFCO'!AB3*(1-'Coproduits - SIFCO'!D32)/10^3</f>
        <v/>
      </c>
      <c r="D29" s="73" t="n"/>
      <c r="E29" s="27">
        <f>Etiquettes!$C$9</f>
        <v/>
      </c>
      <c r="F29" s="120">
        <f>Etiquettes!$C$6</f>
        <v/>
      </c>
      <c r="G29" s="27">
        <f>Etiquettes!$I$8</f>
        <v/>
      </c>
      <c r="H29" s="27">
        <f>Etiquettes!$C$7</f>
        <v/>
      </c>
      <c r="I29" s="120" t="inlineStr">
        <is>
          <t>Valorisation des PAT par les autres industries</t>
        </is>
      </c>
      <c r="J29" t="inlineStr">
        <is>
          <t>Statistique comprenant également les autres espèces ainsi que les exportations = extrapolation à partir de la production de C3 de chaque espèce et des exportations tous débouchés confondus</t>
        </is>
      </c>
      <c r="K29" t="inlineStr">
        <is>
          <t>SIFCO</t>
        </is>
      </c>
      <c r="L29" s="120" t="inlineStr">
        <is>
          <t>Coproduits - SIFCO</t>
        </is>
      </c>
      <c r="M29" s="27">
        <f>Etiquettes!$H$13</f>
        <v/>
      </c>
      <c r="N29" s="121">
        <f>_xlfn.CONCAT(I29,IF(OR(ISBLANK(#REF!),ISERROR(#REF!)),"",_xlfn.CONCAT(" = ",MROUND(#REF!,1)," ",D29," (",K29,")")))</f>
        <v/>
      </c>
      <c r="O29" s="28" t="inlineStr">
        <is>
          <t>Très faible</t>
        </is>
      </c>
    </row>
    <row r="30">
      <c r="A30">
        <f>Produits!$B$27</f>
        <v/>
      </c>
      <c r="B30">
        <f>Secteurs!$B$30</f>
        <v/>
      </c>
      <c r="C30" s="68">
        <f>'Coproduits - SIFCO'!AB14*'Coproduits - SIFCO'!AB3*(1-'Coproduits - SIFCO'!D32)/10^3</f>
        <v/>
      </c>
      <c r="D30" s="73" t="n"/>
      <c r="E30" s="27">
        <f>Etiquettes!$C$9</f>
        <v/>
      </c>
      <c r="F30" s="120">
        <f>Etiquettes!$C$6</f>
        <v/>
      </c>
      <c r="G30" s="27">
        <f>Etiquettes!$I$8</f>
        <v/>
      </c>
      <c r="H30" s="27">
        <f>Etiquettes!$C$7</f>
        <v/>
      </c>
      <c r="I30" s="120" t="inlineStr">
        <is>
          <t>Valorisation des PAT pour d'autres usages</t>
        </is>
      </c>
      <c r="J30" t="inlineStr">
        <is>
          <t>Statistique comprenant également les autres espèces ainsi que les exportations = extrapolation à partir de la production de C3 de chaque espèce et des exportations tous débouchés confondus</t>
        </is>
      </c>
      <c r="K30" t="inlineStr">
        <is>
          <t>SIFCO</t>
        </is>
      </c>
      <c r="L30" s="120" t="inlineStr">
        <is>
          <t>Coproduits - SIFCO</t>
        </is>
      </c>
      <c r="M30" s="27">
        <f>Etiquettes!$H$13</f>
        <v/>
      </c>
      <c r="N30" s="121">
        <f>_xlfn.CONCAT(I30,IF(OR(ISBLANK(#REF!),ISERROR(#REF!)),"",_xlfn.CONCAT(" = ",MROUND(#REF!,1)," ",D30," (",K30,")")))</f>
        <v/>
      </c>
      <c r="O30" s="28" t="inlineStr">
        <is>
          <t>Très faible</t>
        </is>
      </c>
    </row>
    <row r="31">
      <c r="A31">
        <f>Produits!$B$28</f>
        <v/>
      </c>
      <c r="B31">
        <f>Secteurs!$B$20</f>
        <v/>
      </c>
      <c r="C31" s="68">
        <f>'Coproduits - SIFCO'!G15*'Coproduits - SIFCO'!AB3*(1-'Coproduits - SIFCO'!D33)/10^3</f>
        <v/>
      </c>
      <c r="D31" s="73" t="n"/>
      <c r="E31" s="27">
        <f>Etiquettes!$C$9</f>
        <v/>
      </c>
      <c r="F31" s="120">
        <f>Etiquettes!$C$6</f>
        <v/>
      </c>
      <c r="G31" s="27">
        <f>Etiquettes!$I$8</f>
        <v/>
      </c>
      <c r="H31" s="27">
        <f>Etiquettes!$C$7</f>
        <v/>
      </c>
      <c r="I31" s="120" t="inlineStr">
        <is>
          <t>Valorisation des CGA par les autres IAA</t>
        </is>
      </c>
      <c r="J31" t="inlineStr">
        <is>
          <t>Statistique comprenant également les autres espèces ainsi que les exportations = extrapolation à partir de la production de C3 de chaque espèce et des exportations tous débouchés confondus</t>
        </is>
      </c>
      <c r="K31" t="inlineStr">
        <is>
          <t>SIFCO</t>
        </is>
      </c>
      <c r="L31" s="120" t="inlineStr">
        <is>
          <t>Coproduits - SIFCO</t>
        </is>
      </c>
      <c r="M31" s="27">
        <f>Etiquettes!$H$13</f>
        <v/>
      </c>
      <c r="N31" s="121">
        <f>_xlfn.CONCAT(I31,IF(OR(ISBLANK(#REF!),ISERROR(#REF!)),"",_xlfn.CONCAT(" = ",MROUND(#REF!,1)," ",D31," (",K31,")")))</f>
        <v/>
      </c>
      <c r="O31" s="28" t="inlineStr">
        <is>
          <t>Très faible</t>
        </is>
      </c>
    </row>
    <row r="32">
      <c r="A32">
        <f>Produits!$B$28</f>
        <v/>
      </c>
      <c r="B32">
        <f>Secteurs!$B$22</f>
        <v/>
      </c>
      <c r="C32" s="68">
        <f>'Coproduits - SIFCO'!J15*'Coproduits - SIFCO'!AB3*(1-'Coproduits - SIFCO'!D33)/10^3</f>
        <v/>
      </c>
      <c r="D32" s="73" t="n"/>
      <c r="E32" s="27">
        <f>Etiquettes!$C$9</f>
        <v/>
      </c>
      <c r="F32" s="120">
        <f>Etiquettes!$C$6</f>
        <v/>
      </c>
      <c r="G32" s="27">
        <f>Etiquettes!$I$8</f>
        <v/>
      </c>
      <c r="H32" s="27">
        <f>Etiquettes!$C$7</f>
        <v/>
      </c>
      <c r="I32" s="120" t="inlineStr">
        <is>
          <t>Valorisation des CGA en alimentation animale rente</t>
        </is>
      </c>
      <c r="J32" t="inlineStr">
        <is>
          <t>Statistique comprenant également les autres espèces ainsi que les exportations = extrapolation à partir de la production de C3 de chaque espèce et des exportations tous débouchés confondus</t>
        </is>
      </c>
      <c r="K32" t="inlineStr">
        <is>
          <t>SIFCO</t>
        </is>
      </c>
      <c r="L32" s="120" t="inlineStr">
        <is>
          <t>Coproduits - SIFCO</t>
        </is>
      </c>
      <c r="M32" s="27">
        <f>Etiquettes!$H$13</f>
        <v/>
      </c>
      <c r="N32" s="121">
        <f>_xlfn.CONCAT(I32,IF(OR(ISBLANK(#REF!),ISERROR(#REF!)),"",_xlfn.CONCAT(" = ",MROUND(#REF!,1)," ",D32," (",K32,")")))</f>
        <v/>
      </c>
      <c r="O32" s="28" t="inlineStr">
        <is>
          <t>Très faible</t>
        </is>
      </c>
    </row>
    <row r="33">
      <c r="A33">
        <f>Produits!$B$28</f>
        <v/>
      </c>
      <c r="B33">
        <f>Secteurs!$B$23</f>
        <v/>
      </c>
      <c r="C33" s="68">
        <f>'Coproduits - SIFCO'!M15*'Coproduits - SIFCO'!AB3*(1-'Coproduits - SIFCO'!D33)/10^3</f>
        <v/>
      </c>
      <c r="D33" s="73" t="n"/>
      <c r="E33" s="27">
        <f>Etiquettes!$C$9</f>
        <v/>
      </c>
      <c r="F33" s="120">
        <f>Etiquettes!$C$6</f>
        <v/>
      </c>
      <c r="G33" s="27">
        <f>Etiquettes!$I$8</f>
        <v/>
      </c>
      <c r="H33" s="27">
        <f>Etiquettes!$C$7</f>
        <v/>
      </c>
      <c r="I33" s="120" t="inlineStr">
        <is>
          <t>Valorisation des CGA en petfood</t>
        </is>
      </c>
      <c r="J33" t="inlineStr">
        <is>
          <t>Statistique comprenant également les autres espèces ainsi que les exportations = extrapolation à partir de la production de C3 de chaque espèce et des exportations tous débouchés confondus</t>
        </is>
      </c>
      <c r="K33" t="inlineStr">
        <is>
          <t>SIFCO</t>
        </is>
      </c>
      <c r="L33" s="120" t="inlineStr">
        <is>
          <t>Coproduits - SIFCO</t>
        </is>
      </c>
      <c r="M33" s="27">
        <f>Etiquettes!$H$13</f>
        <v/>
      </c>
      <c r="N33" s="121">
        <f>_xlfn.CONCAT(I33,IF(OR(ISBLANK(#REF!),ISERROR(#REF!)),"",_xlfn.CONCAT(" = ",MROUND(#REF!,1)," ",D33," (",K33,")")))</f>
        <v/>
      </c>
      <c r="O33" s="28" t="inlineStr">
        <is>
          <t>Très faible</t>
        </is>
      </c>
    </row>
    <row r="34">
      <c r="A34">
        <f>Produits!$B$28</f>
        <v/>
      </c>
      <c r="B34">
        <f>Secteurs!$B$24</f>
        <v/>
      </c>
      <c r="C34" s="68">
        <f>'Coproduits - SIFCO'!P15*'Coproduits - SIFCO'!AB3*(1-'Coproduits - SIFCO'!D33)/10^3</f>
        <v/>
      </c>
      <c r="D34" s="73" t="n"/>
      <c r="E34" s="27">
        <f>Etiquettes!$C$9</f>
        <v/>
      </c>
      <c r="F34" s="120">
        <f>Etiquettes!$C$6</f>
        <v/>
      </c>
      <c r="G34" s="27">
        <f>Etiquettes!$I$8</f>
        <v/>
      </c>
      <c r="H34" s="27">
        <f>Etiquettes!$C$7</f>
        <v/>
      </c>
      <c r="I34" s="120" t="inlineStr">
        <is>
          <t>Valorisation des CGA en aquaculture</t>
        </is>
      </c>
      <c r="J34" t="inlineStr">
        <is>
          <t>Statistique comprenant également les autres espèces ainsi que les exportations = extrapolation à partir de la production de C3 de chaque espèce et des exportations tous débouchés confondus</t>
        </is>
      </c>
      <c r="K34" t="inlineStr">
        <is>
          <t>SIFCO</t>
        </is>
      </c>
      <c r="L34" s="120" t="inlineStr">
        <is>
          <t>Coproduits - SIFCO</t>
        </is>
      </c>
      <c r="M34" s="27">
        <f>Etiquettes!$H$13</f>
        <v/>
      </c>
      <c r="N34" s="121">
        <f>_xlfn.CONCAT(I34,IF(OR(ISBLANK(#REF!),ISERROR(#REF!)),"",_xlfn.CONCAT(" = ",MROUND(#REF!,1)," ",D34," (",K34,")")))</f>
        <v/>
      </c>
      <c r="O34" s="28" t="inlineStr">
        <is>
          <t>Très faible</t>
        </is>
      </c>
    </row>
    <row r="35">
      <c r="A35">
        <f>Produits!$B$28</f>
        <v/>
      </c>
      <c r="B35">
        <f>Secteurs!$B$27</f>
        <v/>
      </c>
      <c r="C35" s="68">
        <f>'Coproduits - SIFCO'!S15*'Coproduits - SIFCO'!AB3*(1-'Coproduits - SIFCO'!D33)/10^3</f>
        <v/>
      </c>
      <c r="D35" s="73" t="n"/>
      <c r="E35" s="27">
        <f>Etiquettes!$C$9</f>
        <v/>
      </c>
      <c r="F35" s="120">
        <f>Etiquettes!$C$6</f>
        <v/>
      </c>
      <c r="G35" s="27">
        <f>Etiquettes!$I$8</f>
        <v/>
      </c>
      <c r="H35" s="27">
        <f>Etiquettes!$C$7</f>
        <v/>
      </c>
      <c r="I35" s="120" t="inlineStr">
        <is>
          <t>Valorisation des CGA en énergie</t>
        </is>
      </c>
      <c r="J35" t="inlineStr">
        <is>
          <t>Statistique comprenant également les autres espèces ainsi que les exportations = extrapolation à partir de la production de C3 de chaque espèce et des exportations tous débouchés confondus</t>
        </is>
      </c>
      <c r="K35" t="inlineStr">
        <is>
          <t>SIFCO</t>
        </is>
      </c>
      <c r="L35" s="120" t="inlineStr">
        <is>
          <t>Coproduits - SIFCO</t>
        </is>
      </c>
      <c r="M35" s="27">
        <f>Etiquettes!$H$13</f>
        <v/>
      </c>
      <c r="N35" s="121">
        <f>_xlfn.CONCAT(I35,IF(OR(ISBLANK(#REF!),ISERROR(#REF!)),"",_xlfn.CONCAT(" = ",MROUND(#REF!,1)," ",D35," (",K35,")")))</f>
        <v/>
      </c>
      <c r="O35" s="28" t="inlineStr">
        <is>
          <t>Très faible</t>
        </is>
      </c>
    </row>
    <row r="36">
      <c r="A36">
        <f>Produits!$B$28</f>
        <v/>
      </c>
      <c r="B36">
        <f>Secteurs!$B$29</f>
        <v/>
      </c>
      <c r="C36" s="68">
        <f>'Coproduits - SIFCO'!Y15*'Coproduits - SIFCO'!AB3*(1-'Coproduits - SIFCO'!D33)/10^3</f>
        <v/>
      </c>
      <c r="D36" s="73" t="n"/>
      <c r="E36" s="27">
        <f>Etiquettes!$C$9</f>
        <v/>
      </c>
      <c r="F36" s="120">
        <f>Etiquettes!$C$6</f>
        <v/>
      </c>
      <c r="G36" s="27">
        <f>Etiquettes!$I$8</f>
        <v/>
      </c>
      <c r="H36" s="27">
        <f>Etiquettes!$C$7</f>
        <v/>
      </c>
      <c r="I36" s="120" t="inlineStr">
        <is>
          <t>Valorisation des CGA par les autres industries</t>
        </is>
      </c>
      <c r="J36" t="inlineStr">
        <is>
          <t>Statistique comprenant également les autres espèces ainsi que les exportations = extrapolation à partir de la production de C3 de chaque espèce et des exportations tous débouchés confondus</t>
        </is>
      </c>
      <c r="K36" t="inlineStr">
        <is>
          <t>SIFCO</t>
        </is>
      </c>
      <c r="L36" s="120" t="inlineStr">
        <is>
          <t>Coproduits - SIFCO</t>
        </is>
      </c>
      <c r="M36" s="27">
        <f>Etiquettes!$H$13</f>
        <v/>
      </c>
      <c r="N36" s="121">
        <f>_xlfn.CONCAT(I36,IF(OR(ISBLANK(#REF!),ISERROR(#REF!)),"",_xlfn.CONCAT(" = ",MROUND(#REF!,1)," ",D36," (",K36,")")))</f>
        <v/>
      </c>
      <c r="O36" s="28" t="inlineStr">
        <is>
          <t>Très faible</t>
        </is>
      </c>
    </row>
    <row r="37">
      <c r="A37">
        <f>Produits!$B$28</f>
        <v/>
      </c>
      <c r="B37">
        <f>Secteurs!$B$30</f>
        <v/>
      </c>
      <c r="C37" s="68">
        <f>'Coproduits - SIFCO'!AB15*'Coproduits - SIFCO'!AB3*(1-'Coproduits - SIFCO'!D33)/10^3</f>
        <v/>
      </c>
      <c r="D37" s="73" t="n"/>
      <c r="E37" s="27">
        <f>Etiquettes!$C$9</f>
        <v/>
      </c>
      <c r="F37" s="120">
        <f>Etiquettes!$C$6</f>
        <v/>
      </c>
      <c r="G37" s="27">
        <f>Etiquettes!$I$8</f>
        <v/>
      </c>
      <c r="H37" s="27">
        <f>Etiquettes!$C$7</f>
        <v/>
      </c>
      <c r="I37" s="120" t="inlineStr">
        <is>
          <t>Valorisation des CGA pour d'autres usages</t>
        </is>
      </c>
      <c r="J37" t="inlineStr">
        <is>
          <t>Statistique comprenant également les autres espèces ainsi que les exportations = extrapolation à partir de la production de C3 de chaque espèce et des exportations tous débouchés confondus</t>
        </is>
      </c>
      <c r="K37" t="inlineStr">
        <is>
          <t>SIFCO</t>
        </is>
      </c>
      <c r="L37" s="120" t="inlineStr">
        <is>
          <t>Coproduits - SIFCO</t>
        </is>
      </c>
      <c r="M37" s="27">
        <f>Etiquettes!$H$13</f>
        <v/>
      </c>
      <c r="N37" s="121">
        <f>_xlfn.CONCAT(I37,IF(OR(ISBLANK(#REF!),ISERROR(#REF!)),"",_xlfn.CONCAT(" = ",MROUND(#REF!,1)," ",D37," (",K37,")")))</f>
        <v/>
      </c>
      <c r="O37" s="28" t="inlineStr">
        <is>
          <t>Très faible</t>
        </is>
      </c>
    </row>
    <row r="38">
      <c r="A38">
        <f>Produits!$B$24</f>
        <v/>
      </c>
      <c r="B38">
        <f>Secteurs!$B$27</f>
        <v/>
      </c>
      <c r="C38" s="68">
        <f>'Coproduits - SIFCO'!H19*'Coproduits - SIFCO'!AC3/10^3</f>
        <v/>
      </c>
      <c r="D38" s="73" t="n"/>
      <c r="E38" s="27">
        <f>Etiquettes!$C$9</f>
        <v/>
      </c>
      <c r="F38" s="120">
        <f>Etiquettes!$C$6</f>
        <v/>
      </c>
      <c r="G38" s="27">
        <f>Etiquettes!$J$8</f>
        <v/>
      </c>
      <c r="H38" s="27">
        <f>Etiquettes!$C$7</f>
        <v/>
      </c>
      <c r="I38" s="120" t="inlineStr">
        <is>
          <t>Valorisation des farines animales en énergie</t>
        </is>
      </c>
      <c r="J38" t="inlineStr">
        <is>
          <t>Statistique comprenant également les autres espèces ainsi que les exportations = extrapolation à partir de la production de C3 de chaque espèce et des exportations tous débouchés confondus</t>
        </is>
      </c>
      <c r="K38" t="inlineStr">
        <is>
          <t>SIFCO</t>
        </is>
      </c>
      <c r="L38" s="120" t="inlineStr">
        <is>
          <t>Coproduits - SIFCO</t>
        </is>
      </c>
      <c r="M38" s="27">
        <f>Etiquettes!$H$13</f>
        <v/>
      </c>
      <c r="N38" s="121">
        <f>_xlfn.CONCAT(I38,IF(OR(ISBLANK(C38),ISERROR(C38)),"",_xlfn.CONCAT(" = ",MROUND(C38,1)," ",D38," (",K38,")")))</f>
        <v/>
      </c>
      <c r="O38" s="28" t="inlineStr">
        <is>
          <t>Très faible</t>
        </is>
      </c>
      <c r="Q38" s="135" t="inlineStr">
        <is>
          <t>Débouchés Coproduits</t>
        </is>
      </c>
    </row>
    <row r="39">
      <c r="A39">
        <f>Produits!$B$24</f>
        <v/>
      </c>
      <c r="B39">
        <f>Secteurs!$B$28</f>
        <v/>
      </c>
      <c r="C39" s="68">
        <f>'Coproduits - SIFCO'!K19*'Coproduits - SIFCO'!AC3/10^3</f>
        <v/>
      </c>
      <c r="D39" s="73" t="n"/>
      <c r="E39" s="27">
        <f>Etiquettes!$C$9</f>
        <v/>
      </c>
      <c r="F39" s="120">
        <f>Etiquettes!$C$6</f>
        <v/>
      </c>
      <c r="G39" s="27">
        <f>Etiquettes!$J$8</f>
        <v/>
      </c>
      <c r="H39" s="27">
        <f>Etiquettes!$C$7</f>
        <v/>
      </c>
      <c r="I39" s="120" t="inlineStr">
        <is>
          <t>Valorisation des farines animales en fertilisation</t>
        </is>
      </c>
      <c r="J39" t="inlineStr">
        <is>
          <t>Statistique comprenant également les autres espèces ainsi que les exportations = extrapolation à partir de la production de C3 de chaque espèce et des exportations tous débouchés confondus</t>
        </is>
      </c>
      <c r="K39" t="inlineStr">
        <is>
          <t>SIFCO</t>
        </is>
      </c>
      <c r="L39" s="120" t="inlineStr">
        <is>
          <t>Coproduits - SIFCO</t>
        </is>
      </c>
      <c r="M39" s="27">
        <f>Etiquettes!$H$13</f>
        <v/>
      </c>
      <c r="N39" s="121">
        <f>_xlfn.CONCAT(I39,IF(OR(ISBLANK(C39),ISERROR(C39)),"",_xlfn.CONCAT(" = ",MROUND(C39,1)," ",D39," (",K39,")")))</f>
        <v/>
      </c>
      <c r="O39" s="28" t="inlineStr">
        <is>
          <t>Très faible</t>
        </is>
      </c>
    </row>
    <row r="40">
      <c r="A40">
        <f>Produits!$B$25</f>
        <v/>
      </c>
      <c r="B40">
        <f>Secteurs!$B$27</f>
        <v/>
      </c>
      <c r="C40" s="68">
        <f>'Coproduits - SIFCO'!H20*'Coproduits - SIFCO'!AC3/10^3</f>
        <v/>
      </c>
      <c r="D40" s="73" t="n"/>
      <c r="E40" s="27">
        <f>Etiquettes!$C$9</f>
        <v/>
      </c>
      <c r="F40" s="120">
        <f>Etiquettes!$C$6</f>
        <v/>
      </c>
      <c r="G40" s="27">
        <f>Etiquettes!$J$8</f>
        <v/>
      </c>
      <c r="H40" s="27">
        <f>Etiquettes!$C$7</f>
        <v/>
      </c>
      <c r="I40" s="120" t="inlineStr">
        <is>
          <t>Valorisation des graisses animales en énergie</t>
        </is>
      </c>
      <c r="J40" t="inlineStr">
        <is>
          <t>Statistique comprenant également les autres espèces ainsi que les exportations = extrapolation à partir de la production de C3 de chaque espèce et des exportations tous débouchés confondus</t>
        </is>
      </c>
      <c r="K40" t="inlineStr">
        <is>
          <t>SIFCO</t>
        </is>
      </c>
      <c r="L40" s="120" t="inlineStr">
        <is>
          <t>Coproduits - SIFCO</t>
        </is>
      </c>
      <c r="M40" s="27">
        <f>Etiquettes!$H$13</f>
        <v/>
      </c>
      <c r="N40" s="121">
        <f>_xlfn.CONCAT(I40,IF(OR(ISBLANK(C40),ISERROR(C40)),"",_xlfn.CONCAT(" = ",MROUND(C40,1)," ",D40," (",K40,")")))</f>
        <v/>
      </c>
      <c r="O40" s="28" t="inlineStr">
        <is>
          <t>Très faible</t>
        </is>
      </c>
    </row>
    <row r="41">
      <c r="A41">
        <f>Produits!$B$27</f>
        <v/>
      </c>
      <c r="B41">
        <f>Secteurs!$B$20</f>
        <v/>
      </c>
      <c r="C41" s="68">
        <f>'Coproduits - SIFCO'!H14*'Coproduits - SIFCO'!AC3*(1-'Coproduits - SIFCO'!E32)/10^3</f>
        <v/>
      </c>
      <c r="D41" s="73" t="n"/>
      <c r="E41" s="27">
        <f>Etiquettes!$C$9</f>
        <v/>
      </c>
      <c r="F41" s="120">
        <f>Etiquettes!$C$6</f>
        <v/>
      </c>
      <c r="G41" s="27">
        <f>Etiquettes!$J$8</f>
        <v/>
      </c>
      <c r="H41" s="27">
        <f>Etiquettes!$C$7</f>
        <v/>
      </c>
      <c r="I41" s="120" t="inlineStr">
        <is>
          <t>Valorisation des PAT par les autres IAA</t>
        </is>
      </c>
      <c r="J41" t="inlineStr">
        <is>
          <t>Statistique comprenant également les autres espèces ainsi que les exportations = extrapolation à partir de la production de C3 de chaque espèce et des exportations tous débouchés confondus</t>
        </is>
      </c>
      <c r="K41" t="inlineStr">
        <is>
          <t>SIFCO</t>
        </is>
      </c>
      <c r="L41" s="120" t="inlineStr">
        <is>
          <t>Coproduits - SIFCO</t>
        </is>
      </c>
      <c r="M41" s="27">
        <f>Etiquettes!$H$13</f>
        <v/>
      </c>
      <c r="N41" s="121">
        <f>_xlfn.CONCAT(I41,IF(OR(ISBLANK(C41),ISERROR(C41)),"",_xlfn.CONCAT(" = ",MROUND(C41,1)," ",D41," (",K41,")")))</f>
        <v/>
      </c>
      <c r="O41" s="28" t="inlineStr">
        <is>
          <t>Très faible</t>
        </is>
      </c>
    </row>
    <row r="42">
      <c r="A42">
        <f>Produits!$B$27</f>
        <v/>
      </c>
      <c r="B42">
        <f>Secteurs!$B$22</f>
        <v/>
      </c>
      <c r="C42" s="68">
        <f>'Coproduits - SIFCO'!K14*'Coproduits - SIFCO'!AC3*(1-'Coproduits - SIFCO'!E32)/10^3</f>
        <v/>
      </c>
      <c r="D42" s="73" t="n"/>
      <c r="E42" s="27">
        <f>Etiquettes!$C$9</f>
        <v/>
      </c>
      <c r="F42" s="120">
        <f>Etiquettes!$C$6</f>
        <v/>
      </c>
      <c r="G42" s="27">
        <f>Etiquettes!$J$8</f>
        <v/>
      </c>
      <c r="H42" s="27">
        <f>Etiquettes!$C$7</f>
        <v/>
      </c>
      <c r="I42" s="120" t="inlineStr">
        <is>
          <t>Valorisation des PAT en alimentation animale rente</t>
        </is>
      </c>
      <c r="J42" t="inlineStr">
        <is>
          <t>Statistique comprenant également les autres espèces ainsi que les exportations = extrapolation à partir de la production de C3 de chaque espèce et des exportations tous débouchés confondus</t>
        </is>
      </c>
      <c r="K42" t="inlineStr">
        <is>
          <t>SIFCO</t>
        </is>
      </c>
      <c r="L42" s="120" t="inlineStr">
        <is>
          <t>Coproduits - SIFCO</t>
        </is>
      </c>
      <c r="M42" s="27">
        <f>Etiquettes!$H$13</f>
        <v/>
      </c>
      <c r="N42" s="121">
        <f>_xlfn.CONCAT(I42,IF(OR(ISBLANK(C42),ISERROR(C42)),"",_xlfn.CONCAT(" = ",MROUND(C42,1)," ",D42," (",K42,")")))</f>
        <v/>
      </c>
      <c r="O42" s="28" t="inlineStr">
        <is>
          <t>Très faible</t>
        </is>
      </c>
    </row>
    <row r="43">
      <c r="A43">
        <f>Produits!$B$27</f>
        <v/>
      </c>
      <c r="B43">
        <f>Secteurs!$B$23</f>
        <v/>
      </c>
      <c r="C43" s="68">
        <f>'Coproduits - SIFCO'!N14*'Coproduits - SIFCO'!AC3*(1-'Coproduits - SIFCO'!E32)/10^3</f>
        <v/>
      </c>
      <c r="D43" s="73" t="n"/>
      <c r="E43" s="27">
        <f>Etiquettes!$C$9</f>
        <v/>
      </c>
      <c r="F43" s="120">
        <f>Etiquettes!$C$6</f>
        <v/>
      </c>
      <c r="G43" s="27">
        <f>Etiquettes!$J$8</f>
        <v/>
      </c>
      <c r="H43" s="27">
        <f>Etiquettes!$C$7</f>
        <v/>
      </c>
      <c r="I43" s="120" t="inlineStr">
        <is>
          <t>Valorisation des PAT en petfood</t>
        </is>
      </c>
      <c r="J43" t="inlineStr">
        <is>
          <t>Statistique comprenant également les autres espèces ainsi que les exportations = extrapolation à partir de la production de C3 de chaque espèce et des exportations tous débouchés confondus</t>
        </is>
      </c>
      <c r="K43" t="inlineStr">
        <is>
          <t>SIFCO</t>
        </is>
      </c>
      <c r="L43" s="120" t="inlineStr">
        <is>
          <t>Coproduits - SIFCO</t>
        </is>
      </c>
      <c r="M43" s="27">
        <f>Etiquettes!$H$13</f>
        <v/>
      </c>
      <c r="N43" s="121">
        <f>_xlfn.CONCAT(I43,IF(OR(ISBLANK(C43),ISERROR(C43)),"",_xlfn.CONCAT(" = ",MROUND(C43,1)," ",D43," (",K43,")")))</f>
        <v/>
      </c>
      <c r="O43" s="28" t="inlineStr">
        <is>
          <t>Très faible</t>
        </is>
      </c>
    </row>
    <row r="44">
      <c r="A44">
        <f>Produits!$B$27</f>
        <v/>
      </c>
      <c r="B44">
        <f>Secteurs!$B$24</f>
        <v/>
      </c>
      <c r="C44" s="68">
        <f>'Coproduits - SIFCO'!Q14*'Coproduits - SIFCO'!AC3*(1-'Coproduits - SIFCO'!E32)/10^3</f>
        <v/>
      </c>
      <c r="D44" s="73" t="n"/>
      <c r="E44" s="27">
        <f>Etiquettes!$C$9</f>
        <v/>
      </c>
      <c r="F44" s="120">
        <f>Etiquettes!$C$6</f>
        <v/>
      </c>
      <c r="G44" s="27">
        <f>Etiquettes!$J$8</f>
        <v/>
      </c>
      <c r="H44" s="27">
        <f>Etiquettes!$C$7</f>
        <v/>
      </c>
      <c r="I44" s="120" t="inlineStr">
        <is>
          <t>Valorisation des PAT en aquaculture</t>
        </is>
      </c>
      <c r="J44" t="inlineStr">
        <is>
          <t>Statistique comprenant également les autres espèces ainsi que les exportations = extrapolation à partir de la production de C3 de chaque espèce et des exportations tous débouchés confondus</t>
        </is>
      </c>
      <c r="K44" t="inlineStr">
        <is>
          <t>SIFCO</t>
        </is>
      </c>
      <c r="L44" s="120" t="inlineStr">
        <is>
          <t>Coproduits - SIFCO</t>
        </is>
      </c>
      <c r="M44" s="27">
        <f>Etiquettes!$H$13</f>
        <v/>
      </c>
      <c r="N44" s="121">
        <f>_xlfn.CONCAT(I44,IF(OR(ISBLANK(C44),ISERROR(C44)),"",_xlfn.CONCAT(" = ",MROUND(C44,1)," ",D44," (",K44,")")))</f>
        <v/>
      </c>
      <c r="O44" s="28" t="inlineStr">
        <is>
          <t>Très faible</t>
        </is>
      </c>
    </row>
    <row r="45">
      <c r="A45">
        <f>Produits!$B$27</f>
        <v/>
      </c>
      <c r="B45">
        <f>Secteurs!$B$27</f>
        <v/>
      </c>
      <c r="C45" s="68">
        <f>'Coproduits - SIFCO'!T14*'Coproduits - SIFCO'!AC3*(1-'Coproduits - SIFCO'!E32)/10^3</f>
        <v/>
      </c>
      <c r="D45" s="73" t="n"/>
      <c r="E45" s="27">
        <f>Etiquettes!$C$9</f>
        <v/>
      </c>
      <c r="F45" s="120">
        <f>Etiquettes!$C$6</f>
        <v/>
      </c>
      <c r="G45" s="27">
        <f>Etiquettes!$J$8</f>
        <v/>
      </c>
      <c r="H45" s="27">
        <f>Etiquettes!$C$7</f>
        <v/>
      </c>
      <c r="I45" s="120" t="inlineStr">
        <is>
          <t>Valorisation des PAT en énergie</t>
        </is>
      </c>
      <c r="J45" t="inlineStr">
        <is>
          <t>Statistique comprenant également les autres espèces ainsi que les exportations = extrapolation à partir de la production de C3 de chaque espèce et des exportations tous débouchés confondus</t>
        </is>
      </c>
      <c r="K45" t="inlineStr">
        <is>
          <t>SIFCO</t>
        </is>
      </c>
      <c r="L45" s="120" t="inlineStr">
        <is>
          <t>Coproduits - SIFCO</t>
        </is>
      </c>
      <c r="M45" s="27">
        <f>Etiquettes!$H$13</f>
        <v/>
      </c>
      <c r="N45" s="121">
        <f>_xlfn.CONCAT(I45,IF(OR(ISBLANK(C45),ISERROR(C45)),"",_xlfn.CONCAT(" = ",MROUND(C45,1)," ",D45," (",K45,")")))</f>
        <v/>
      </c>
      <c r="O45" s="28" t="inlineStr">
        <is>
          <t>Très faible</t>
        </is>
      </c>
    </row>
    <row r="46">
      <c r="A46">
        <f>Produits!$B$27</f>
        <v/>
      </c>
      <c r="B46">
        <f>Secteurs!$B$28</f>
        <v/>
      </c>
      <c r="C46" s="68">
        <f>'Coproduits - SIFCO'!W14*'Coproduits - SIFCO'!AC3*(1-'Coproduits - SIFCO'!E32)/10^3</f>
        <v/>
      </c>
      <c r="D46" s="73" t="n"/>
      <c r="E46" s="27">
        <f>Etiquettes!$C$9</f>
        <v/>
      </c>
      <c r="F46" s="120">
        <f>Etiquettes!$C$6</f>
        <v/>
      </c>
      <c r="G46" s="27">
        <f>Etiquettes!$J$8</f>
        <v/>
      </c>
      <c r="H46" s="27">
        <f>Etiquettes!$C$7</f>
        <v/>
      </c>
      <c r="I46" s="120" t="inlineStr">
        <is>
          <t>Valorisation des PAT en fertilisation</t>
        </is>
      </c>
      <c r="J46" t="inlineStr">
        <is>
          <t>Statistique comprenant également les autres espèces ainsi que les exportations = extrapolation à partir de la production de C3 de chaque espèce et des exportations tous débouchés confondus</t>
        </is>
      </c>
      <c r="K46" t="inlineStr">
        <is>
          <t>SIFCO</t>
        </is>
      </c>
      <c r="L46" s="120" t="inlineStr">
        <is>
          <t>Coproduits - SIFCO</t>
        </is>
      </c>
      <c r="M46" s="27">
        <f>Etiquettes!$H$13</f>
        <v/>
      </c>
      <c r="N46" s="121">
        <f>_xlfn.CONCAT(I46,IF(OR(ISBLANK(C46),ISERROR(C46)),"",_xlfn.CONCAT(" = ",MROUND(C46,1)," ",D46," (",K46,")")))</f>
        <v/>
      </c>
      <c r="O46" s="28" t="inlineStr">
        <is>
          <t>Très faible</t>
        </is>
      </c>
    </row>
    <row r="47">
      <c r="A47">
        <f>Produits!$B$27</f>
        <v/>
      </c>
      <c r="B47">
        <f>Secteurs!$B$29</f>
        <v/>
      </c>
      <c r="C47" s="68">
        <f>'Coproduits - SIFCO'!Z14*'Coproduits - SIFCO'!AC3*(1-'Coproduits - SIFCO'!E32)/10^3</f>
        <v/>
      </c>
      <c r="D47" s="73" t="n"/>
      <c r="E47" s="27">
        <f>Etiquettes!$C$9</f>
        <v/>
      </c>
      <c r="F47" s="120">
        <f>Etiquettes!$C$6</f>
        <v/>
      </c>
      <c r="G47" s="27">
        <f>Etiquettes!$J$8</f>
        <v/>
      </c>
      <c r="H47" s="27">
        <f>Etiquettes!$C$7</f>
        <v/>
      </c>
      <c r="I47" s="120" t="inlineStr">
        <is>
          <t>Valorisation des PAT par les autres industries</t>
        </is>
      </c>
      <c r="J47" t="inlineStr">
        <is>
          <t>Statistique comprenant également les autres espèces ainsi que les exportations = extrapolation à partir de la production de C3 de chaque espèce et des exportations tous débouchés confondus</t>
        </is>
      </c>
      <c r="K47" t="inlineStr">
        <is>
          <t>SIFCO</t>
        </is>
      </c>
      <c r="L47" s="120" t="inlineStr">
        <is>
          <t>Coproduits - SIFCO</t>
        </is>
      </c>
      <c r="M47" s="27">
        <f>Etiquettes!$H$13</f>
        <v/>
      </c>
      <c r="N47" s="121">
        <f>_xlfn.CONCAT(I47,IF(OR(ISBLANK(C47),ISERROR(C47)),"",_xlfn.CONCAT(" = ",MROUND(C47,1)," ",D47," (",K47,")")))</f>
        <v/>
      </c>
      <c r="O47" s="28" t="inlineStr">
        <is>
          <t>Très faible</t>
        </is>
      </c>
    </row>
    <row r="48">
      <c r="A48">
        <f>Produits!$B$27</f>
        <v/>
      </c>
      <c r="B48">
        <f>Secteurs!$B$30</f>
        <v/>
      </c>
      <c r="C48" s="68">
        <f>'Coproduits - SIFCO'!AC14*'Coproduits - SIFCO'!AC3*(1-'Coproduits - SIFCO'!E32)/10^3</f>
        <v/>
      </c>
      <c r="D48" s="73" t="n"/>
      <c r="E48" s="27">
        <f>Etiquettes!$C$9</f>
        <v/>
      </c>
      <c r="F48" s="120">
        <f>Etiquettes!$C$6</f>
        <v/>
      </c>
      <c r="G48" s="27">
        <f>Etiquettes!$J$8</f>
        <v/>
      </c>
      <c r="H48" s="27">
        <f>Etiquettes!$C$7</f>
        <v/>
      </c>
      <c r="I48" s="120" t="inlineStr">
        <is>
          <t>Valorisation des PAT pour d'autres usages</t>
        </is>
      </c>
      <c r="J48" t="inlineStr">
        <is>
          <t>Statistique comprenant également les autres espèces ainsi que les exportations = extrapolation à partir de la production de C3 de chaque espèce et des exportations tous débouchés confondus</t>
        </is>
      </c>
      <c r="K48" t="inlineStr">
        <is>
          <t>SIFCO</t>
        </is>
      </c>
      <c r="L48" s="120" t="inlineStr">
        <is>
          <t>Coproduits - SIFCO</t>
        </is>
      </c>
      <c r="M48" s="27">
        <f>Etiquettes!$H$13</f>
        <v/>
      </c>
      <c r="N48" s="121">
        <f>_xlfn.CONCAT(I48,IF(OR(ISBLANK(C48),ISERROR(C48)),"",_xlfn.CONCAT(" = ",MROUND(C48,1)," ",D48," (",K48,")")))</f>
        <v/>
      </c>
      <c r="O48" s="28" t="inlineStr">
        <is>
          <t>Très faible</t>
        </is>
      </c>
    </row>
    <row r="49">
      <c r="A49">
        <f>Produits!$B$28</f>
        <v/>
      </c>
      <c r="B49">
        <f>Secteurs!$B$20</f>
        <v/>
      </c>
      <c r="C49" s="68">
        <f>'Coproduits - SIFCO'!H15*'Coproduits - SIFCO'!AC3*(1-'Coproduits - SIFCO'!E33)/10^3</f>
        <v/>
      </c>
      <c r="D49" s="73" t="n"/>
      <c r="E49" s="27">
        <f>Etiquettes!$C$9</f>
        <v/>
      </c>
      <c r="F49" s="120">
        <f>Etiquettes!$C$6</f>
        <v/>
      </c>
      <c r="G49" s="27">
        <f>Etiquettes!$J$8</f>
        <v/>
      </c>
      <c r="H49" s="27">
        <f>Etiquettes!$C$7</f>
        <v/>
      </c>
      <c r="I49" s="120" t="inlineStr">
        <is>
          <t>Valorisation des CGA par les autres IAA</t>
        </is>
      </c>
      <c r="J49" t="inlineStr">
        <is>
          <t>Statistique comprenant également les autres espèces ainsi que les exportations = extrapolation à partir de la production de C3 de chaque espèce et des exportations tous débouchés confondus</t>
        </is>
      </c>
      <c r="K49" t="inlineStr">
        <is>
          <t>SIFCO</t>
        </is>
      </c>
      <c r="L49" s="120" t="inlineStr">
        <is>
          <t>Coproduits - SIFCO</t>
        </is>
      </c>
      <c r="M49" s="27">
        <f>Etiquettes!$H$13</f>
        <v/>
      </c>
      <c r="N49" s="121">
        <f>_xlfn.CONCAT(I49,IF(OR(ISBLANK(C49),ISERROR(C49)),"",_xlfn.CONCAT(" = ",MROUND(C49,1)," ",D49," (",K49,")")))</f>
        <v/>
      </c>
      <c r="O49" s="28" t="inlineStr">
        <is>
          <t>Très faible</t>
        </is>
      </c>
    </row>
    <row r="50">
      <c r="A50">
        <f>Produits!$B$28</f>
        <v/>
      </c>
      <c r="B50">
        <f>Secteurs!$B$22</f>
        <v/>
      </c>
      <c r="C50" s="68">
        <f>'Coproduits - SIFCO'!K15*'Coproduits - SIFCO'!AC3*(1-'Coproduits - SIFCO'!E33)/10^3</f>
        <v/>
      </c>
      <c r="D50" s="73" t="n"/>
      <c r="E50" s="27">
        <f>Etiquettes!$C$9</f>
        <v/>
      </c>
      <c r="F50" s="120">
        <f>Etiquettes!$C$6</f>
        <v/>
      </c>
      <c r="G50" s="27">
        <f>Etiquettes!$J$8</f>
        <v/>
      </c>
      <c r="H50" s="27">
        <f>Etiquettes!$C$7</f>
        <v/>
      </c>
      <c r="I50" s="120" t="inlineStr">
        <is>
          <t>Valorisation des CGA en alimentation animale rente</t>
        </is>
      </c>
      <c r="J50" t="inlineStr">
        <is>
          <t>Statistique comprenant également les autres espèces ainsi que les exportations = extrapolation à partir de la production de C3 de chaque espèce et des exportations tous débouchés confondus</t>
        </is>
      </c>
      <c r="K50" t="inlineStr">
        <is>
          <t>SIFCO</t>
        </is>
      </c>
      <c r="L50" s="120" t="inlineStr">
        <is>
          <t>Coproduits - SIFCO</t>
        </is>
      </c>
      <c r="M50" s="27">
        <f>Etiquettes!$H$13</f>
        <v/>
      </c>
      <c r="N50" s="121">
        <f>_xlfn.CONCAT(I50,IF(OR(ISBLANK(C50),ISERROR(C50)),"",_xlfn.CONCAT(" = ",MROUND(C50,1)," ",D50," (",K50,")")))</f>
        <v/>
      </c>
      <c r="O50" s="28" t="inlineStr">
        <is>
          <t>Très faible</t>
        </is>
      </c>
    </row>
    <row r="51">
      <c r="A51">
        <f>Produits!$B$28</f>
        <v/>
      </c>
      <c r="B51">
        <f>Secteurs!$B$23</f>
        <v/>
      </c>
      <c r="C51" s="68">
        <f>'Coproduits - SIFCO'!N15*'Coproduits - SIFCO'!AC3*(1-'Coproduits - SIFCO'!E33)/10^3</f>
        <v/>
      </c>
      <c r="D51" s="73" t="n"/>
      <c r="E51" s="27">
        <f>Etiquettes!$C$9</f>
        <v/>
      </c>
      <c r="F51" s="120">
        <f>Etiquettes!$C$6</f>
        <v/>
      </c>
      <c r="G51" s="27">
        <f>Etiquettes!$J$8</f>
        <v/>
      </c>
      <c r="H51" s="27">
        <f>Etiquettes!$C$7</f>
        <v/>
      </c>
      <c r="I51" s="120" t="inlineStr">
        <is>
          <t>Valorisation des CGA en petfood</t>
        </is>
      </c>
      <c r="J51" t="inlineStr">
        <is>
          <t>Statistique comprenant également les autres espèces ainsi que les exportations = extrapolation à partir de la production de C3 de chaque espèce et des exportations tous débouchés confondus</t>
        </is>
      </c>
      <c r="K51" t="inlineStr">
        <is>
          <t>SIFCO</t>
        </is>
      </c>
      <c r="L51" s="120" t="inlineStr">
        <is>
          <t>Coproduits - SIFCO</t>
        </is>
      </c>
      <c r="M51" s="27">
        <f>Etiquettes!$H$13</f>
        <v/>
      </c>
      <c r="N51" s="121">
        <f>_xlfn.CONCAT(I51,IF(OR(ISBLANK(C51),ISERROR(C51)),"",_xlfn.CONCAT(" = ",MROUND(C51,1)," ",D51," (",K51,")")))</f>
        <v/>
      </c>
      <c r="O51" s="28" t="inlineStr">
        <is>
          <t>Très faible</t>
        </is>
      </c>
    </row>
    <row r="52">
      <c r="A52">
        <f>Produits!$B$28</f>
        <v/>
      </c>
      <c r="B52">
        <f>Secteurs!$B$24</f>
        <v/>
      </c>
      <c r="C52" s="68">
        <f>'Coproduits - SIFCO'!Q15*'Coproduits - SIFCO'!AC3*(1-'Coproduits - SIFCO'!E33)/10^3</f>
        <v/>
      </c>
      <c r="D52" s="73" t="n"/>
      <c r="E52" s="27">
        <f>Etiquettes!$C$9</f>
        <v/>
      </c>
      <c r="F52" s="120">
        <f>Etiquettes!$C$6</f>
        <v/>
      </c>
      <c r="G52" s="27">
        <f>Etiquettes!$J$8</f>
        <v/>
      </c>
      <c r="H52" s="27">
        <f>Etiquettes!$C$7</f>
        <v/>
      </c>
      <c r="I52" s="120" t="inlineStr">
        <is>
          <t>Valorisation des CGA en aquaculture</t>
        </is>
      </c>
      <c r="J52" t="inlineStr">
        <is>
          <t>Statistique comprenant également les autres espèces ainsi que les exportations = extrapolation à partir de la production de C3 de chaque espèce et des exportations tous débouchés confondus</t>
        </is>
      </c>
      <c r="K52" t="inlineStr">
        <is>
          <t>SIFCO</t>
        </is>
      </c>
      <c r="L52" s="120" t="inlineStr">
        <is>
          <t>Coproduits - SIFCO</t>
        </is>
      </c>
      <c r="M52" s="27">
        <f>Etiquettes!$H$13</f>
        <v/>
      </c>
      <c r="N52" s="121">
        <f>_xlfn.CONCAT(I52,IF(OR(ISBLANK(C52),ISERROR(C52)),"",_xlfn.CONCAT(" = ",MROUND(C52,1)," ",D52," (",K52,")")))</f>
        <v/>
      </c>
      <c r="O52" s="28" t="inlineStr">
        <is>
          <t>Très faible</t>
        </is>
      </c>
    </row>
    <row r="53">
      <c r="A53">
        <f>Produits!$B$28</f>
        <v/>
      </c>
      <c r="B53">
        <f>Secteurs!$B$27</f>
        <v/>
      </c>
      <c r="C53" s="68">
        <f>'Coproduits - SIFCO'!T15*'Coproduits - SIFCO'!AC3*(1-'Coproduits - SIFCO'!E33)/10^3</f>
        <v/>
      </c>
      <c r="D53" s="73" t="n"/>
      <c r="E53" s="27">
        <f>Etiquettes!$C$9</f>
        <v/>
      </c>
      <c r="F53" s="120">
        <f>Etiquettes!$C$6</f>
        <v/>
      </c>
      <c r="G53" s="27">
        <f>Etiquettes!$J$8</f>
        <v/>
      </c>
      <c r="H53" s="27">
        <f>Etiquettes!$C$7</f>
        <v/>
      </c>
      <c r="I53" s="120" t="inlineStr">
        <is>
          <t>Valorisation des CGA en énergie</t>
        </is>
      </c>
      <c r="J53" t="inlineStr">
        <is>
          <t>Statistique comprenant également les autres espèces ainsi que les exportations = extrapolation à partir de la production de C3 de chaque espèce et des exportations tous débouchés confondus</t>
        </is>
      </c>
      <c r="K53" t="inlineStr">
        <is>
          <t>SIFCO</t>
        </is>
      </c>
      <c r="L53" s="120" t="inlineStr">
        <is>
          <t>Coproduits - SIFCO</t>
        </is>
      </c>
      <c r="M53" s="27">
        <f>Etiquettes!$H$13</f>
        <v/>
      </c>
      <c r="N53" s="121">
        <f>_xlfn.CONCAT(I53,IF(OR(ISBLANK(C53),ISERROR(C53)),"",_xlfn.CONCAT(" = ",MROUND(C53,1)," ",D53," (",K53,")")))</f>
        <v/>
      </c>
      <c r="O53" s="28" t="inlineStr">
        <is>
          <t>Très faible</t>
        </is>
      </c>
    </row>
    <row r="54">
      <c r="A54">
        <f>Produits!$B$28</f>
        <v/>
      </c>
      <c r="B54">
        <f>Secteurs!$B$29</f>
        <v/>
      </c>
      <c r="C54" s="68">
        <f>'Coproduits - SIFCO'!Z15*'Coproduits - SIFCO'!AC3*(1-'Coproduits - SIFCO'!E33)/10^3</f>
        <v/>
      </c>
      <c r="D54" s="73" t="n"/>
      <c r="E54" s="27">
        <f>Etiquettes!$C$9</f>
        <v/>
      </c>
      <c r="F54" s="120">
        <f>Etiquettes!$C$6</f>
        <v/>
      </c>
      <c r="G54" s="27">
        <f>Etiquettes!$J$8</f>
        <v/>
      </c>
      <c r="H54" s="27">
        <f>Etiquettes!$C$7</f>
        <v/>
      </c>
      <c r="I54" s="120" t="inlineStr">
        <is>
          <t>Valorisation des CGA par les autres industries</t>
        </is>
      </c>
      <c r="J54" t="inlineStr">
        <is>
          <t>Statistique comprenant également les autres espèces ainsi que les exportations = extrapolation à partir de la production de C3 de chaque espèce et des exportations tous débouchés confondus</t>
        </is>
      </c>
      <c r="K54" t="inlineStr">
        <is>
          <t>SIFCO</t>
        </is>
      </c>
      <c r="L54" s="120" t="inlineStr">
        <is>
          <t>Coproduits - SIFCO</t>
        </is>
      </c>
      <c r="M54" s="27">
        <f>Etiquettes!$H$13</f>
        <v/>
      </c>
      <c r="N54" s="121">
        <f>_xlfn.CONCAT(I54,IF(OR(ISBLANK(C54),ISERROR(C54)),"",_xlfn.CONCAT(" = ",MROUND(C54,1)," ",D54," (",K54,")")))</f>
        <v/>
      </c>
      <c r="O54" s="28" t="inlineStr">
        <is>
          <t>Très faible</t>
        </is>
      </c>
    </row>
    <row r="55">
      <c r="A55">
        <f>Produits!$B$28</f>
        <v/>
      </c>
      <c r="B55">
        <f>Secteurs!$B$30</f>
        <v/>
      </c>
      <c r="C55" s="68">
        <f>'Coproduits - SIFCO'!AC15*'Coproduits - SIFCO'!AC3*(1-'Coproduits - SIFCO'!E33)/10^3</f>
        <v/>
      </c>
      <c r="D55" s="73" t="n"/>
      <c r="E55" s="27">
        <f>Etiquettes!$C$9</f>
        <v/>
      </c>
      <c r="F55" s="120">
        <f>Etiquettes!$C$6</f>
        <v/>
      </c>
      <c r="G55" s="27">
        <f>Etiquettes!$J$8</f>
        <v/>
      </c>
      <c r="H55" s="27">
        <f>Etiquettes!$C$7</f>
        <v/>
      </c>
      <c r="I55" s="120" t="inlineStr">
        <is>
          <t>Valorisation des CGA pour d'autres usages</t>
        </is>
      </c>
      <c r="J55" t="inlineStr">
        <is>
          <t>Statistique comprenant également les autres espèces ainsi que les exportations = extrapolation à partir de la production de C3 de chaque espèce et des exportations tous débouchés confondus</t>
        </is>
      </c>
      <c r="K55" t="inlineStr">
        <is>
          <t>SIFCO</t>
        </is>
      </c>
      <c r="L55" s="120" t="inlineStr">
        <is>
          <t>Coproduits - SIFCO</t>
        </is>
      </c>
      <c r="M55" s="27">
        <f>Etiquettes!$H$13</f>
        <v/>
      </c>
      <c r="N55" s="121">
        <f>_xlfn.CONCAT(I55,IF(OR(ISBLANK(C55),ISERROR(C55)),"",_xlfn.CONCAT(" = ",MROUND(C55,1)," ",D55," (",K55,")")))</f>
        <v/>
      </c>
      <c r="O55" s="28" t="inlineStr">
        <is>
          <t>Très faible</t>
        </is>
      </c>
    </row>
  </sheetData>
  <mergeCells count="3">
    <mergeCell ref="Q2:Q19"/>
    <mergeCell ref="Q20:Q37"/>
    <mergeCell ref="Q38:Q55"/>
  </mergeCells>
  <pageMargins left="0.75" right="0.75" top="1" bottom="1" header="0.5" footer="0.5"/>
</worksheet>
</file>

<file path=xl/worksheets/sheet19.xml><?xml version="1.0" encoding="utf-8"?>
<worksheet xmlns="http://schemas.openxmlformats.org/spreadsheetml/2006/main">
  <sheetPr>
    <tabColor rgb="FF92D050"/>
    <outlinePr summaryBelow="1" summaryRight="1"/>
    <pageSetUpPr/>
  </sheetPr>
  <dimension ref="A1:S13"/>
  <sheetViews>
    <sheetView workbookViewId="0">
      <pane xSplit="3" ySplit="1" topLeftCell="D2" activePane="bottomRight" state="frozen"/>
      <selection pane="topRight" activeCell="D1" sqref="D1"/>
      <selection pane="bottomLeft" activeCell="A2" sqref="A2"/>
      <selection pane="bottomRight" activeCell="L16" sqref="L16"/>
    </sheetView>
  </sheetViews>
  <sheetFormatPr baseColWidth="10" defaultColWidth="9.109375" defaultRowHeight="14.4"/>
  <cols>
    <col width="12.33203125" bestFit="1" customWidth="1" style="10" min="1" max="1"/>
    <col width="31.77734375" customWidth="1" min="2" max="2"/>
    <col width="34.88671875" bestFit="1" customWidth="1" min="3" max="3"/>
    <col width="10.44140625" bestFit="1" customWidth="1" min="4" max="4"/>
    <col width="19.109375" bestFit="1" customWidth="1" min="5" max="6"/>
    <col width="8.6640625" customWidth="1" style="10" min="7" max="15"/>
    <col width="14.6640625" customWidth="1" style="10" min="16" max="16"/>
    <col width="15.88671875" customWidth="1" style="10" min="17" max="17"/>
    <col width="14.33203125" customWidth="1" style="10" min="18" max="18"/>
    <col width="13.109375" customWidth="1" min="19" max="19"/>
  </cols>
  <sheetData>
    <row r="1" ht="76.2" customHeight="1" thickBot="1">
      <c r="A1" s="23" t="inlineStr">
        <is>
          <t>Identifiant</t>
        </is>
      </c>
      <c r="B1" s="24" t="inlineStr">
        <is>
          <t>Origine</t>
        </is>
      </c>
      <c r="C1" s="24" t="inlineStr">
        <is>
          <t>Destination</t>
        </is>
      </c>
      <c r="D1" s="24" t="inlineStr">
        <is>
          <t>Equation d'égalité (eq = 0)</t>
        </is>
      </c>
      <c r="E1" s="24" t="inlineStr">
        <is>
          <t>Equation d'inégalité borne haute (eq &lt;= 0)</t>
        </is>
      </c>
      <c r="F1" s="24" t="inlineStr">
        <is>
          <t>Equation d'inégalité borne basse (eq &gt;= 0)</t>
        </is>
      </c>
      <c r="G1" s="25">
        <f>Etiquettes!$A$9</f>
        <v/>
      </c>
      <c r="H1" s="25">
        <f>Etiquettes!$A$6</f>
        <v/>
      </c>
      <c r="I1" s="25">
        <f>Etiquettes!$A$8</f>
        <v/>
      </c>
      <c r="J1" s="25">
        <f>Etiquettes!$A$7</f>
        <v/>
      </c>
      <c r="K1" s="25">
        <f>Etiquettes!$A$14</f>
        <v/>
      </c>
      <c r="L1" s="25">
        <f>Etiquettes!$A$12</f>
        <v/>
      </c>
      <c r="M1" s="25">
        <f>Etiquettes!$A$11</f>
        <v/>
      </c>
      <c r="N1" s="25">
        <f>Etiquettes!$A$15</f>
        <v/>
      </c>
      <c r="O1" s="25">
        <f>Etiquettes!$A$13</f>
        <v/>
      </c>
      <c r="P1" s="25">
        <f>Etiquettes!$A$10</f>
        <v/>
      </c>
      <c r="Q1" s="25">
        <f>Etiquettes!$A$17</f>
        <v/>
      </c>
      <c r="R1" s="24" t="inlineStr">
        <is>
          <t>Remarque</t>
        </is>
      </c>
      <c r="S1" s="26" t="inlineStr">
        <is>
          <t>Zone filière</t>
        </is>
      </c>
    </row>
    <row r="2">
      <c r="A2" s="10">
        <f>Contraintes!A28+1</f>
        <v/>
      </c>
      <c r="B2">
        <f>Secteurs!$B$9</f>
        <v/>
      </c>
      <c r="C2">
        <f>Produits!$B$27</f>
        <v/>
      </c>
      <c r="D2" s="29">
        <f>'Coproduits - SIFCO'!C32</f>
        <v/>
      </c>
      <c r="G2" s="27">
        <f>Etiquettes!$C$9</f>
        <v/>
      </c>
      <c r="H2" s="120">
        <f>Etiquettes!$C$6</f>
        <v/>
      </c>
      <c r="I2" s="27">
        <f>Etiquettes!$H$8</f>
        <v/>
      </c>
      <c r="J2" s="27">
        <f>Etiquettes!$C$7</f>
        <v/>
      </c>
      <c r="S2" s="135" t="inlineStr">
        <is>
          <t>Echanges de produits transformés issus de coproduits</t>
        </is>
      </c>
    </row>
    <row r="3">
      <c r="A3" s="10">
        <f>Contraintes!A29+1</f>
        <v/>
      </c>
      <c r="B3">
        <f>Produits!$B$27</f>
        <v/>
      </c>
      <c r="C3">
        <f>'Echanges territoires'!$B$3</f>
        <v/>
      </c>
      <c r="D3" t="n">
        <v>-1</v>
      </c>
      <c r="G3" s="27">
        <f>Etiquettes!$C$9</f>
        <v/>
      </c>
      <c r="H3" s="120">
        <f>Etiquettes!$C$6</f>
        <v/>
      </c>
      <c r="I3" s="27">
        <f>Etiquettes!$H$8</f>
        <v/>
      </c>
      <c r="J3" s="27">
        <f>Etiquettes!$C$7</f>
        <v/>
      </c>
      <c r="K3" s="39" t="inlineStr">
        <is>
          <t>Part de PAT exportées</t>
        </is>
      </c>
      <c r="L3" s="39" t="inlineStr">
        <is>
          <t>Extrapolation à partir des exportations tous débouchés confondus</t>
        </is>
      </c>
      <c r="M3" t="inlineStr">
        <is>
          <t>SIFCO</t>
        </is>
      </c>
      <c r="N3" s="39" t="inlineStr">
        <is>
          <t>Coproduits - SIFCO</t>
        </is>
      </c>
      <c r="O3" s="39">
        <f>Etiquettes!$J$13</f>
        <v/>
      </c>
      <c r="P3">
        <f>_xlfn.CONCAT(K3," = ",MROUND(D2*100,0.01)," % (",M3,")")</f>
        <v/>
      </c>
    </row>
    <row r="4">
      <c r="A4" s="10">
        <f>A2+1</f>
        <v/>
      </c>
      <c r="B4">
        <f>Secteurs!$B$9</f>
        <v/>
      </c>
      <c r="C4">
        <f>Produits!$B$28</f>
        <v/>
      </c>
      <c r="D4" s="29">
        <f>'Coproduits - SIFCO'!C33</f>
        <v/>
      </c>
      <c r="G4" s="27">
        <f>Etiquettes!$C$9</f>
        <v/>
      </c>
      <c r="H4" s="120">
        <f>Etiquettes!$C$6</f>
        <v/>
      </c>
      <c r="I4" s="27">
        <f>Etiquettes!$H$8</f>
        <v/>
      </c>
      <c r="J4" s="27">
        <f>Etiquettes!$C$7</f>
        <v/>
      </c>
    </row>
    <row r="5">
      <c r="A5" s="10">
        <f>A3+1</f>
        <v/>
      </c>
      <c r="B5">
        <f>Produits!$B$28</f>
        <v/>
      </c>
      <c r="C5">
        <f>'Echanges territoires'!$B$3</f>
        <v/>
      </c>
      <c r="D5" t="n">
        <v>-1</v>
      </c>
      <c r="G5" s="27">
        <f>Etiquettes!$C$9</f>
        <v/>
      </c>
      <c r="H5" s="120">
        <f>Etiquettes!$C$6</f>
        <v/>
      </c>
      <c r="I5" s="27">
        <f>Etiquettes!$H$8</f>
        <v/>
      </c>
      <c r="J5" s="27">
        <f>Etiquettes!$C$7</f>
        <v/>
      </c>
      <c r="K5" s="39" t="inlineStr">
        <is>
          <t>Part de CGA exportées</t>
        </is>
      </c>
      <c r="L5" s="39" t="inlineStr">
        <is>
          <t>Extrapolation à partir des exportations tous débouchés confondus</t>
        </is>
      </c>
      <c r="M5" t="inlineStr">
        <is>
          <t>SIFCO</t>
        </is>
      </c>
      <c r="N5" s="39" t="inlineStr">
        <is>
          <t>Coproduits - SIFCO</t>
        </is>
      </c>
      <c r="O5" s="39">
        <f>Etiquettes!$J$13</f>
        <v/>
      </c>
      <c r="P5">
        <f>_xlfn.CONCAT(K5," = ",MROUND(D4*100,0.01)," % (",M5,")")</f>
        <v/>
      </c>
    </row>
    <row r="6">
      <c r="A6" s="10">
        <f>A4+1</f>
        <v/>
      </c>
      <c r="B6">
        <f>Secteurs!$B$9</f>
        <v/>
      </c>
      <c r="C6">
        <f>Produits!$B$27</f>
        <v/>
      </c>
      <c r="D6" s="29">
        <f>'Coproduits - SIFCO'!D32</f>
        <v/>
      </c>
      <c r="G6" s="27">
        <f>Etiquettes!$C$9</f>
        <v/>
      </c>
      <c r="H6" s="120">
        <f>Etiquettes!$C$6</f>
        <v/>
      </c>
      <c r="I6" s="27">
        <f>Etiquettes!$I$8</f>
        <v/>
      </c>
      <c r="J6" s="27">
        <f>Etiquettes!$C$7</f>
        <v/>
      </c>
      <c r="S6" s="135" t="inlineStr">
        <is>
          <t>Echanges de produits transformés issus de coproduits</t>
        </is>
      </c>
    </row>
    <row r="7">
      <c r="A7" s="10">
        <f>A5+1</f>
        <v/>
      </c>
      <c r="B7">
        <f>Produits!$B$27</f>
        <v/>
      </c>
      <c r="C7">
        <f>'Echanges territoires'!$B$3</f>
        <v/>
      </c>
      <c r="D7" t="n">
        <v>-1</v>
      </c>
      <c r="G7" s="27">
        <f>Etiquettes!$C$9</f>
        <v/>
      </c>
      <c r="H7" s="120">
        <f>Etiquettes!$C$6</f>
        <v/>
      </c>
      <c r="I7" s="27">
        <f>Etiquettes!$I$8</f>
        <v/>
      </c>
      <c r="J7" s="27">
        <f>Etiquettes!$C$7</f>
        <v/>
      </c>
      <c r="K7" s="39" t="inlineStr">
        <is>
          <t>Part de PAT exportées</t>
        </is>
      </c>
      <c r="L7" s="39" t="inlineStr">
        <is>
          <t>Extrapolation à partir des exportations tous débouchés confondus</t>
        </is>
      </c>
      <c r="M7" t="inlineStr">
        <is>
          <t>SIFCO</t>
        </is>
      </c>
      <c r="N7" s="39" t="inlineStr">
        <is>
          <t>Coproduits - SIFCO</t>
        </is>
      </c>
      <c r="O7" s="39">
        <f>Etiquettes!$J$13</f>
        <v/>
      </c>
      <c r="P7">
        <f>_xlfn.CONCAT(K7," = ",MROUND(D6*100,0.01)," % (",M7,")")</f>
        <v/>
      </c>
    </row>
    <row r="8">
      <c r="A8" s="10">
        <f>A6+1</f>
        <v/>
      </c>
      <c r="B8">
        <f>Secteurs!$B$9</f>
        <v/>
      </c>
      <c r="C8">
        <f>Produits!$B$28</f>
        <v/>
      </c>
      <c r="D8" s="29">
        <f>'Coproduits - SIFCO'!D33</f>
        <v/>
      </c>
      <c r="G8" s="27">
        <f>Etiquettes!$C$9</f>
        <v/>
      </c>
      <c r="H8" s="120">
        <f>Etiquettes!$C$6</f>
        <v/>
      </c>
      <c r="I8" s="27">
        <f>Etiquettes!$I$8</f>
        <v/>
      </c>
      <c r="J8" s="27">
        <f>Etiquettes!$C$7</f>
        <v/>
      </c>
    </row>
    <row r="9">
      <c r="A9" s="10">
        <f>A7+1</f>
        <v/>
      </c>
      <c r="B9">
        <f>Produits!$B$28</f>
        <v/>
      </c>
      <c r="C9">
        <f>'Echanges territoires'!$B$3</f>
        <v/>
      </c>
      <c r="D9" t="n">
        <v>-1</v>
      </c>
      <c r="G9" s="27">
        <f>Etiquettes!$C$9</f>
        <v/>
      </c>
      <c r="H9" s="120">
        <f>Etiquettes!$C$6</f>
        <v/>
      </c>
      <c r="I9" s="27">
        <f>Etiquettes!$I$8</f>
        <v/>
      </c>
      <c r="J9" s="27">
        <f>Etiquettes!$C$7</f>
        <v/>
      </c>
      <c r="K9" s="39" t="inlineStr">
        <is>
          <t>Part de CGA exportées</t>
        </is>
      </c>
      <c r="L9" s="39" t="inlineStr">
        <is>
          <t>Extrapolation à partir des exportations tous débouchés confondus</t>
        </is>
      </c>
      <c r="M9" t="inlineStr">
        <is>
          <t>SIFCO</t>
        </is>
      </c>
      <c r="N9" s="39" t="inlineStr">
        <is>
          <t>Coproduits - SIFCO</t>
        </is>
      </c>
      <c r="O9" s="39">
        <f>Etiquettes!$J$13</f>
        <v/>
      </c>
      <c r="P9">
        <f>_xlfn.CONCAT(K9," = ",MROUND(D8*100,0.01)," % (",M9,")")</f>
        <v/>
      </c>
    </row>
    <row r="10">
      <c r="A10" s="10">
        <f>A8+1</f>
        <v/>
      </c>
      <c r="B10">
        <f>Secteurs!$B$9</f>
        <v/>
      </c>
      <c r="C10">
        <f>Produits!$B$27</f>
        <v/>
      </c>
      <c r="D10" s="29">
        <f>'Coproduits - SIFCO'!E32</f>
        <v/>
      </c>
      <c r="G10" s="27">
        <f>Etiquettes!$C$9</f>
        <v/>
      </c>
      <c r="H10" s="120">
        <f>Etiquettes!$C$6</f>
        <v/>
      </c>
      <c r="I10" s="27">
        <f>Etiquettes!$J$8</f>
        <v/>
      </c>
      <c r="J10" s="27">
        <f>Etiquettes!$C$7</f>
        <v/>
      </c>
      <c r="S10" s="135" t="inlineStr">
        <is>
          <t>Echanges de produits transformés issus de coproduits</t>
        </is>
      </c>
    </row>
    <row r="11">
      <c r="A11" s="10">
        <f>A9+1</f>
        <v/>
      </c>
      <c r="B11">
        <f>Produits!$B$27</f>
        <v/>
      </c>
      <c r="C11">
        <f>'Echanges territoires'!$B$3</f>
        <v/>
      </c>
      <c r="D11" t="n">
        <v>-1</v>
      </c>
      <c r="G11" s="27">
        <f>Etiquettes!$C$9</f>
        <v/>
      </c>
      <c r="H11" s="120">
        <f>Etiquettes!$C$6</f>
        <v/>
      </c>
      <c r="I11" s="27">
        <f>Etiquettes!$J$8</f>
        <v/>
      </c>
      <c r="J11" s="27">
        <f>Etiquettes!$C$7</f>
        <v/>
      </c>
      <c r="K11" s="39" t="inlineStr">
        <is>
          <t>Part de PAT exportées</t>
        </is>
      </c>
      <c r="L11" s="39" t="inlineStr">
        <is>
          <t>Extrapolation à partir des exportations tous débouchés confondus</t>
        </is>
      </c>
      <c r="M11" t="inlineStr">
        <is>
          <t>SIFCO</t>
        </is>
      </c>
      <c r="N11" s="39" t="inlineStr">
        <is>
          <t>Coproduits - SIFCO</t>
        </is>
      </c>
      <c r="O11" s="39">
        <f>Etiquettes!$J$13</f>
        <v/>
      </c>
      <c r="P11">
        <f>_xlfn.CONCAT(K11," = ",MROUND(D10*100,0.01)," % (",M11,")")</f>
        <v/>
      </c>
    </row>
    <row r="12">
      <c r="A12" s="10">
        <f>A10+1</f>
        <v/>
      </c>
      <c r="B12">
        <f>Secteurs!$B$9</f>
        <v/>
      </c>
      <c r="C12">
        <f>Produits!$B$28</f>
        <v/>
      </c>
      <c r="D12" s="29">
        <f>'Coproduits - SIFCO'!E33</f>
        <v/>
      </c>
      <c r="G12" s="27">
        <f>Etiquettes!$C$9</f>
        <v/>
      </c>
      <c r="H12" s="120">
        <f>Etiquettes!$C$6</f>
        <v/>
      </c>
      <c r="I12" s="27">
        <f>Etiquettes!$J$8</f>
        <v/>
      </c>
      <c r="J12" s="27">
        <f>Etiquettes!$C$7</f>
        <v/>
      </c>
    </row>
    <row r="13">
      <c r="A13" s="10">
        <f>A11+1</f>
        <v/>
      </c>
      <c r="B13">
        <f>Produits!$B$28</f>
        <v/>
      </c>
      <c r="C13">
        <f>'Echanges territoires'!$B$3</f>
        <v/>
      </c>
      <c r="D13" t="n">
        <v>-1</v>
      </c>
      <c r="G13" s="27">
        <f>Etiquettes!$C$9</f>
        <v/>
      </c>
      <c r="H13" s="120">
        <f>Etiquettes!$C$6</f>
        <v/>
      </c>
      <c r="I13" s="27">
        <f>Etiquettes!$J$8</f>
        <v/>
      </c>
      <c r="J13" s="27">
        <f>Etiquettes!$C$7</f>
        <v/>
      </c>
      <c r="K13" s="39" t="inlineStr">
        <is>
          <t>Part de CGA exportées</t>
        </is>
      </c>
      <c r="L13" s="39" t="inlineStr">
        <is>
          <t>Extrapolation à partir des exportations tous débouchés confondus</t>
        </is>
      </c>
      <c r="M13" t="inlineStr">
        <is>
          <t>SIFCO</t>
        </is>
      </c>
      <c r="N13" s="39" t="inlineStr">
        <is>
          <t>Coproduits - SIFCO</t>
        </is>
      </c>
      <c r="O13" s="39">
        <f>Etiquettes!$J$13</f>
        <v/>
      </c>
      <c r="P13">
        <f>_xlfn.CONCAT(K13," = ",MROUND(D12*100,0.01)," % (",M13,")")</f>
        <v/>
      </c>
    </row>
  </sheetData>
  <mergeCells count="3">
    <mergeCell ref="S6:S9"/>
    <mergeCell ref="S2:S5"/>
    <mergeCell ref="S10:S13"/>
  </mergeCells>
  <pageMargins left="0.75" right="0.75" top="1" bottom="1" header="0.5" footer="0.5"/>
</worksheet>
</file>

<file path=xl/worksheets/sheet2.xml><?xml version="1.0" encoding="utf-8"?>
<worksheet xmlns="http://schemas.openxmlformats.org/spreadsheetml/2006/main">
  <sheetPr>
    <tabColor rgb="004F81BD"/>
    <outlinePr summaryBelow="1" summaryRight="1"/>
    <pageSetUpPr/>
  </sheetPr>
  <dimension ref="A1:H31"/>
  <sheetViews>
    <sheetView workbookViewId="0">
      <selection activeCell="A1" sqref="A1"/>
    </sheetView>
  </sheetViews>
  <sheetFormatPr baseColWidth="8" defaultRowHeight="15"/>
  <cols>
    <col width="28" customWidth="1" min="1" max="1"/>
    <col width="47" customWidth="1" min="2" max="2"/>
    <col width="47" customWidth="1" min="3" max="3"/>
    <col width="25" customWidth="1" min="4" max="4"/>
    <col width="48" customWidth="1" min="5" max="5"/>
    <col width="24" customWidth="1" min="6" max="6"/>
    <col width="15" customWidth="1" min="7" max="7"/>
    <col width="14" customWidth="1" min="8" max="8"/>
  </cols>
  <sheetData>
    <row r="1" ht="15" customHeight="1">
      <c r="A1" s="155" t="inlineStr">
        <is>
          <t>Niveau d'aggrégation</t>
        </is>
      </c>
      <c r="B1" s="155" t="inlineStr">
        <is>
          <t>Liste des produits</t>
        </is>
      </c>
      <c r="C1" s="155" t="inlineStr">
        <is>
          <t>Contraintes de conservation de la masse</t>
        </is>
      </c>
      <c r="D1" s="155" t="inlineStr">
        <is>
          <t>Type de matière</t>
        </is>
      </c>
      <c r="E1" s="155" t="inlineStr">
        <is>
          <t>Type de matière - viande</t>
        </is>
      </c>
      <c r="F1" s="155" t="inlineStr">
        <is>
          <t>Niveau de détail</t>
        </is>
      </c>
      <c r="G1" s="155" t="inlineStr">
        <is>
          <t>Prodcom</t>
        </is>
      </c>
      <c r="H1" s="155" t="inlineStr">
        <is>
          <t>Espèce</t>
        </is>
      </c>
    </row>
    <row r="2" ht="15" customHeight="1">
      <c r="A2" s="156" t="n">
        <v>1</v>
      </c>
      <c r="B2" s="156" t="inlineStr">
        <is>
          <t>Bovins</t>
        </is>
      </c>
      <c r="C2" s="154" t="n">
        <v>1</v>
      </c>
      <c r="D2" s="154" t="inlineStr">
        <is>
          <t>Matière première</t>
        </is>
      </c>
      <c r="E2" s="154" t="inlineStr">
        <is>
          <t>Bovins finis</t>
        </is>
      </c>
      <c r="F2" s="154" t="inlineStr">
        <is>
          <t>1</t>
        </is>
      </c>
      <c r="G2" s="154" t="inlineStr"/>
      <c r="H2" s="154" t="inlineStr"/>
    </row>
    <row r="3" ht="15" customHeight="1">
      <c r="A3" s="157" t="n">
        <v>2</v>
      </c>
      <c r="B3" s="157" t="inlineStr">
        <is>
          <t>Veaux</t>
        </is>
      </c>
      <c r="C3" s="154" t="n">
        <v>1</v>
      </c>
      <c r="D3" s="154" t="inlineStr">
        <is>
          <t>Matière première</t>
        </is>
      </c>
      <c r="E3" s="154" t="inlineStr">
        <is>
          <t>Bovins finis</t>
        </is>
      </c>
      <c r="F3" s="154" t="inlineStr">
        <is>
          <t>2:3:4:5:6</t>
        </is>
      </c>
      <c r="G3" s="154" t="inlineStr"/>
      <c r="H3" s="154" t="inlineStr"/>
    </row>
    <row r="4" ht="15" customHeight="1">
      <c r="A4" s="157" t="n">
        <v>2</v>
      </c>
      <c r="B4" s="157" t="inlineStr">
        <is>
          <t>Gros bovins</t>
        </is>
      </c>
      <c r="C4" s="154" t="n">
        <v>1</v>
      </c>
      <c r="D4" s="154" t="inlineStr">
        <is>
          <t>Matière première</t>
        </is>
      </c>
      <c r="E4" s="154" t="inlineStr">
        <is>
          <t>Bovins finis</t>
        </is>
      </c>
      <c r="F4" s="154" t="inlineStr">
        <is>
          <t>2:3:4:5:6</t>
        </is>
      </c>
      <c r="G4" s="154" t="inlineStr"/>
      <c r="H4" s="154" t="inlineStr"/>
    </row>
    <row r="5" ht="15" customHeight="1">
      <c r="A5" s="156" t="n">
        <v>1</v>
      </c>
      <c r="B5" s="156" t="inlineStr">
        <is>
          <t>Matières de 1ère et 2nde transformation</t>
        </is>
      </c>
      <c r="C5" s="154" t="n">
        <v>1</v>
      </c>
      <c r="D5" s="154" t="inlineStr">
        <is>
          <t>Produit:Coproduit</t>
        </is>
      </c>
      <c r="E5" s="154" t="inlineStr">
        <is>
          <t>Viandes:Autres produits:Coproduits bruts</t>
        </is>
      </c>
      <c r="F5" s="154" t="inlineStr">
        <is>
          <t>1</t>
        </is>
      </c>
      <c r="G5" s="154" t="inlineStr"/>
      <c r="H5" s="154" t="inlineStr"/>
    </row>
    <row r="6" ht="15" customHeight="1">
      <c r="A6" s="157" t="n">
        <v>2</v>
      </c>
      <c r="B6" s="157" t="inlineStr">
        <is>
          <t>Viande</t>
        </is>
      </c>
      <c r="C6" s="154" t="n">
        <v>1</v>
      </c>
      <c r="D6" s="154" t="inlineStr">
        <is>
          <t>Produit</t>
        </is>
      </c>
      <c r="E6" s="154" t="inlineStr">
        <is>
          <t>Viandes</t>
        </is>
      </c>
      <c r="F6" s="154" t="inlineStr">
        <is>
          <t>2:3:4:5:6</t>
        </is>
      </c>
      <c r="G6" s="154" t="inlineStr">
        <is>
          <t>1</t>
        </is>
      </c>
      <c r="H6" s="154" t="inlineStr">
        <is>
          <t>1</t>
        </is>
      </c>
    </row>
    <row r="7" ht="15" customHeight="1">
      <c r="A7" s="158" t="n">
        <v>3</v>
      </c>
      <c r="B7" s="158" t="inlineStr">
        <is>
          <t>Carcasses</t>
        </is>
      </c>
      <c r="C7" s="154" t="n">
        <v>1</v>
      </c>
      <c r="D7" s="154" t="inlineStr">
        <is>
          <t>Produit</t>
        </is>
      </c>
      <c r="E7" s="154" t="inlineStr">
        <is>
          <t>Viandes</t>
        </is>
      </c>
      <c r="F7" s="154" t="inlineStr">
        <is>
          <t>2:3:4:5:6</t>
        </is>
      </c>
      <c r="G7" s="154" t="inlineStr">
        <is>
          <t>2</t>
        </is>
      </c>
      <c r="H7" s="154" t="inlineStr">
        <is>
          <t>0</t>
        </is>
      </c>
    </row>
    <row r="8" ht="15" customHeight="1">
      <c r="A8" s="159" t="n">
        <v>4</v>
      </c>
      <c r="B8" s="159" t="inlineStr">
        <is>
          <t>Carcasses, fraîches</t>
        </is>
      </c>
      <c r="C8" s="154" t="n">
        <v>1</v>
      </c>
      <c r="D8" s="154" t="inlineStr">
        <is>
          <t>Produit</t>
        </is>
      </c>
      <c r="E8" s="154" t="inlineStr">
        <is>
          <t>Viandes</t>
        </is>
      </c>
      <c r="F8" s="154" t="inlineStr">
        <is>
          <t>2:3:4:5:6</t>
        </is>
      </c>
      <c r="G8" s="154" t="inlineStr">
        <is>
          <t>3</t>
        </is>
      </c>
      <c r="H8" s="154" t="inlineStr">
        <is>
          <t>0</t>
        </is>
      </c>
    </row>
    <row r="9" ht="15" customHeight="1">
      <c r="A9" s="158" t="n">
        <v>3</v>
      </c>
      <c r="B9" s="158" t="inlineStr">
        <is>
          <t>Morceaux</t>
        </is>
      </c>
      <c r="C9" s="154" t="n">
        <v>1</v>
      </c>
      <c r="D9" s="154" t="inlineStr">
        <is>
          <t>Produit</t>
        </is>
      </c>
      <c r="E9" s="154" t="inlineStr">
        <is>
          <t>Viandes</t>
        </is>
      </c>
      <c r="F9" s="154" t="inlineStr">
        <is>
          <t>2:3:4:5:6</t>
        </is>
      </c>
      <c r="G9" s="154" t="inlineStr">
        <is>
          <t>2</t>
        </is>
      </c>
      <c r="H9" s="154" t="inlineStr">
        <is>
          <t>0</t>
        </is>
      </c>
    </row>
    <row r="10" ht="15" customHeight="1">
      <c r="A10" s="159" t="n">
        <v>4</v>
      </c>
      <c r="B10" s="159" t="inlineStr">
        <is>
          <t>Morceaux, frais</t>
        </is>
      </c>
      <c r="C10" s="154" t="n">
        <v>1</v>
      </c>
      <c r="D10" s="154" t="inlineStr">
        <is>
          <t>Produit</t>
        </is>
      </c>
      <c r="E10" s="154" t="inlineStr">
        <is>
          <t>Viandes</t>
        </is>
      </c>
      <c r="F10" s="154" t="inlineStr">
        <is>
          <t>2:3:4:5:6</t>
        </is>
      </c>
      <c r="G10" s="154" t="inlineStr">
        <is>
          <t>3</t>
        </is>
      </c>
      <c r="H10" s="154" t="inlineStr">
        <is>
          <t>0</t>
        </is>
      </c>
    </row>
    <row r="11" ht="15" customHeight="1">
      <c r="A11" s="159" t="n">
        <v>4</v>
      </c>
      <c r="B11" s="159" t="inlineStr">
        <is>
          <t>Morceaux, congelés</t>
        </is>
      </c>
      <c r="C11" s="154" t="n">
        <v>1</v>
      </c>
      <c r="D11" s="154" t="inlineStr">
        <is>
          <t>Produit</t>
        </is>
      </c>
      <c r="E11" s="154" t="inlineStr">
        <is>
          <t>Viandes</t>
        </is>
      </c>
      <c r="F11" s="154" t="inlineStr">
        <is>
          <t>2:3:4:5:6</t>
        </is>
      </c>
      <c r="G11" s="154" t="inlineStr">
        <is>
          <t>3</t>
        </is>
      </c>
      <c r="H11" s="154" t="inlineStr">
        <is>
          <t>0</t>
        </is>
      </c>
    </row>
    <row r="12" ht="15" customHeight="1">
      <c r="A12" s="157" t="n">
        <v>2</v>
      </c>
      <c r="B12" s="157" t="inlineStr">
        <is>
          <t>Abats</t>
        </is>
      </c>
      <c r="C12" s="154" t="n">
        <v>1</v>
      </c>
      <c r="D12" s="154" t="inlineStr">
        <is>
          <t>Produit</t>
        </is>
      </c>
      <c r="E12" s="154" t="inlineStr">
        <is>
          <t>Autres produits</t>
        </is>
      </c>
      <c r="F12" s="154" t="inlineStr">
        <is>
          <t>2:3:4:5:6</t>
        </is>
      </c>
      <c r="G12" s="154" t="inlineStr"/>
      <c r="H12" s="154" t="inlineStr"/>
    </row>
    <row r="13" ht="15" customHeight="1">
      <c r="A13" s="157" t="n">
        <v>2</v>
      </c>
      <c r="B13" s="157" t="inlineStr">
        <is>
          <t>Cuirs</t>
        </is>
      </c>
      <c r="C13" s="154" t="n">
        <v>1</v>
      </c>
      <c r="D13" s="154" t="inlineStr">
        <is>
          <t>Produit</t>
        </is>
      </c>
      <c r="E13" s="154" t="inlineStr">
        <is>
          <t>Autres produits</t>
        </is>
      </c>
      <c r="F13" s="154" t="inlineStr">
        <is>
          <t>2:3:4:5:6</t>
        </is>
      </c>
      <c r="G13" s="154" t="inlineStr"/>
      <c r="H13" s="154" t="inlineStr"/>
    </row>
    <row r="14" ht="15" customHeight="1">
      <c r="A14" s="157" t="n">
        <v>2</v>
      </c>
      <c r="B14" s="157" t="inlineStr">
        <is>
          <t>Coproduits</t>
        </is>
      </c>
      <c r="C14" s="154" t="n">
        <v>1</v>
      </c>
      <c r="D14" s="154" t="inlineStr">
        <is>
          <t>Coproduit</t>
        </is>
      </c>
      <c r="E14" s="154" t="inlineStr">
        <is>
          <t>Coproduits bruts</t>
        </is>
      </c>
      <c r="F14" s="154" t="inlineStr">
        <is>
          <t>2</t>
        </is>
      </c>
      <c r="G14" s="154" t="inlineStr"/>
      <c r="H14" s="154" t="inlineStr"/>
    </row>
    <row r="15" ht="15" customHeight="1">
      <c r="A15" s="158" t="n">
        <v>3</v>
      </c>
      <c r="B15" s="158" t="inlineStr">
        <is>
          <t>C1</t>
        </is>
      </c>
      <c r="C15" s="154" t="n">
        <v>1</v>
      </c>
      <c r="D15" s="154" t="inlineStr">
        <is>
          <t>Coproduit</t>
        </is>
      </c>
      <c r="E15" s="154" t="inlineStr">
        <is>
          <t>Coproduits bruts</t>
        </is>
      </c>
      <c r="F15" s="154" t="inlineStr">
        <is>
          <t>3:4:5:6</t>
        </is>
      </c>
      <c r="G15" s="154" t="inlineStr"/>
      <c r="H15" s="154" t="inlineStr"/>
    </row>
    <row r="16" ht="15" customHeight="1">
      <c r="A16" s="158" t="n">
        <v>3</v>
      </c>
      <c r="B16" s="158" t="inlineStr">
        <is>
          <t>C2</t>
        </is>
      </c>
      <c r="C16" s="154" t="n">
        <v>1</v>
      </c>
      <c r="D16" s="154" t="inlineStr">
        <is>
          <t>Coproduit</t>
        </is>
      </c>
      <c r="E16" s="154" t="inlineStr">
        <is>
          <t>Coproduits bruts</t>
        </is>
      </c>
      <c r="F16" s="154" t="inlineStr">
        <is>
          <t>3:4:5:6</t>
        </is>
      </c>
      <c r="G16" s="154" t="inlineStr"/>
      <c r="H16" s="154" t="inlineStr"/>
    </row>
    <row r="17" ht="15" customHeight="1">
      <c r="A17" s="158" t="n">
        <v>3</v>
      </c>
      <c r="B17" s="158" t="inlineStr">
        <is>
          <t>C3 et alimentaire</t>
        </is>
      </c>
      <c r="C17" s="154" t="n">
        <v>1</v>
      </c>
      <c r="D17" s="154" t="inlineStr">
        <is>
          <t>Coproduit</t>
        </is>
      </c>
      <c r="E17" s="154" t="inlineStr">
        <is>
          <t>Coproduits bruts</t>
        </is>
      </c>
      <c r="F17" s="154" t="inlineStr">
        <is>
          <t>3:4:5:6</t>
        </is>
      </c>
      <c r="G17" s="154" t="inlineStr"/>
      <c r="H17" s="154" t="inlineStr"/>
    </row>
    <row r="18" ht="15" customHeight="1">
      <c r="A18" s="156" t="n">
        <v>1</v>
      </c>
      <c r="B18" s="156" t="inlineStr">
        <is>
          <t>Viande</t>
        </is>
      </c>
      <c r="C18" s="154" t="n">
        <v>1</v>
      </c>
      <c r="D18" s="154" t="inlineStr">
        <is>
          <t>Produit</t>
        </is>
      </c>
      <c r="E18" s="154" t="inlineStr">
        <is>
          <t>Viandes</t>
        </is>
      </c>
      <c r="F18" s="154" t="inlineStr">
        <is>
          <t>2:3:4:5:6</t>
        </is>
      </c>
      <c r="G18" s="154" t="inlineStr">
        <is>
          <t>1</t>
        </is>
      </c>
      <c r="H18" s="154" t="inlineStr">
        <is>
          <t>1</t>
        </is>
      </c>
    </row>
    <row r="19" ht="15" customHeight="1">
      <c r="A19" s="157" t="n">
        <v>2</v>
      </c>
      <c r="B19" s="157" t="inlineStr">
        <is>
          <t>Viande de veaux</t>
        </is>
      </c>
      <c r="C19" s="154" t="n">
        <v>1</v>
      </c>
      <c r="D19" s="154" t="inlineStr">
        <is>
          <t>Produit</t>
        </is>
      </c>
      <c r="E19" s="154" t="inlineStr">
        <is>
          <t>Viandes</t>
        </is>
      </c>
      <c r="F19" s="154" t="inlineStr">
        <is>
          <t>2:3:4:5:6</t>
        </is>
      </c>
      <c r="G19" s="154" t="inlineStr">
        <is>
          <t>0</t>
        </is>
      </c>
      <c r="H19" s="154" t="inlineStr">
        <is>
          <t>2</t>
        </is>
      </c>
    </row>
    <row r="20" ht="15" customHeight="1">
      <c r="A20" s="157" t="n">
        <v>2</v>
      </c>
      <c r="B20" s="157" t="inlineStr">
        <is>
          <t>Viande de gros bovins</t>
        </is>
      </c>
      <c r="C20" s="154" t="n">
        <v>1</v>
      </c>
      <c r="D20" s="154" t="inlineStr">
        <is>
          <t>Produit</t>
        </is>
      </c>
      <c r="E20" s="154" t="inlineStr">
        <is>
          <t>Viandes</t>
        </is>
      </c>
      <c r="F20" s="154" t="inlineStr">
        <is>
          <t>2:3:4:5:6</t>
        </is>
      </c>
      <c r="G20" s="154" t="inlineStr">
        <is>
          <t>0</t>
        </is>
      </c>
      <c r="H20" s="154" t="inlineStr">
        <is>
          <t>2</t>
        </is>
      </c>
    </row>
    <row r="21" ht="15" customHeight="1">
      <c r="A21" s="156" t="n">
        <v>1</v>
      </c>
      <c r="B21" s="156" t="inlineStr">
        <is>
          <t>Matières issues de coproduits</t>
        </is>
      </c>
      <c r="C21" s="154" t="n">
        <v>1</v>
      </c>
      <c r="D21" s="154" t="inlineStr">
        <is>
          <t>Produit:Coproduit</t>
        </is>
      </c>
      <c r="E21" s="154" t="inlineStr">
        <is>
          <t>Coproduits transformés</t>
        </is>
      </c>
      <c r="F21" s="154" t="inlineStr">
        <is>
          <t>1</t>
        </is>
      </c>
      <c r="G21" s="154" t="inlineStr"/>
      <c r="H21" s="154" t="inlineStr"/>
    </row>
    <row r="22" ht="15" customHeight="1">
      <c r="A22" s="157" t="n">
        <v>2</v>
      </c>
      <c r="B22" s="157" t="inlineStr">
        <is>
          <t>Produits transformés</t>
        </is>
      </c>
      <c r="C22" s="154" t="n">
        <v>1</v>
      </c>
      <c r="D22" s="154" t="inlineStr">
        <is>
          <t>Produit</t>
        </is>
      </c>
      <c r="E22" s="154" t="inlineStr">
        <is>
          <t>Coproduits transformés</t>
        </is>
      </c>
      <c r="F22" s="154" t="inlineStr">
        <is>
          <t>2</t>
        </is>
      </c>
      <c r="G22" s="154" t="inlineStr"/>
      <c r="H22" s="154" t="inlineStr"/>
    </row>
    <row r="23" ht="15" customHeight="1">
      <c r="A23" s="158" t="n">
        <v>3</v>
      </c>
      <c r="B23" s="158" t="inlineStr">
        <is>
          <t>Farines et graisses animales</t>
        </is>
      </c>
      <c r="C23" s="154" t="n">
        <v>1</v>
      </c>
      <c r="D23" s="154" t="inlineStr">
        <is>
          <t>Produit</t>
        </is>
      </c>
      <c r="E23" s="154" t="inlineStr">
        <is>
          <t>Coproduits transformés</t>
        </is>
      </c>
      <c r="F23" s="154" t="inlineStr">
        <is>
          <t>3</t>
        </is>
      </c>
      <c r="G23" s="154" t="inlineStr"/>
      <c r="H23" s="154" t="inlineStr"/>
    </row>
    <row r="24" ht="15" customHeight="1">
      <c r="A24" s="159" t="n">
        <v>4</v>
      </c>
      <c r="B24" s="159" t="inlineStr">
        <is>
          <t>Farines animales</t>
        </is>
      </c>
      <c r="C24" s="154" t="n">
        <v>1</v>
      </c>
      <c r="D24" s="154" t="inlineStr">
        <is>
          <t>Produit</t>
        </is>
      </c>
      <c r="E24" s="154" t="inlineStr">
        <is>
          <t>Coproduits transformés</t>
        </is>
      </c>
      <c r="F24" s="154" t="inlineStr">
        <is>
          <t>4:5:6</t>
        </is>
      </c>
      <c r="G24" s="154" t="inlineStr"/>
      <c r="H24" s="154" t="inlineStr"/>
    </row>
    <row r="25" ht="15" customHeight="1">
      <c r="A25" s="159" t="n">
        <v>4</v>
      </c>
      <c r="B25" s="159" t="inlineStr">
        <is>
          <t>Graisses animales</t>
        </is>
      </c>
      <c r="C25" s="154" t="n">
        <v>1</v>
      </c>
      <c r="D25" s="154" t="inlineStr">
        <is>
          <t>Produit</t>
        </is>
      </c>
      <c r="E25" s="154" t="inlineStr">
        <is>
          <t>Coproduits transformés</t>
        </is>
      </c>
      <c r="F25" s="154" t="inlineStr">
        <is>
          <t>4:5:6</t>
        </is>
      </c>
      <c r="G25" s="154" t="inlineStr"/>
      <c r="H25" s="154" t="inlineStr"/>
    </row>
    <row r="26" ht="15" customHeight="1">
      <c r="A26" s="158" t="n">
        <v>3</v>
      </c>
      <c r="B26" s="158" t="inlineStr">
        <is>
          <t>PAT et CGA</t>
        </is>
      </c>
      <c r="C26" s="154" t="n">
        <v>1</v>
      </c>
      <c r="D26" s="154" t="inlineStr">
        <is>
          <t>Produit</t>
        </is>
      </c>
      <c r="E26" s="154" t="inlineStr">
        <is>
          <t>Coproduits transformés</t>
        </is>
      </c>
      <c r="F26" s="154" t="inlineStr">
        <is>
          <t>3</t>
        </is>
      </c>
      <c r="G26" s="154" t="inlineStr"/>
      <c r="H26" s="154" t="inlineStr"/>
    </row>
    <row r="27" ht="15" customHeight="1">
      <c r="A27" s="159" t="n">
        <v>4</v>
      </c>
      <c r="B27" s="159" t="inlineStr">
        <is>
          <t>Protéines animales transformées</t>
        </is>
      </c>
      <c r="C27" s="154" t="n">
        <v>1</v>
      </c>
      <c r="D27" s="154" t="inlineStr">
        <is>
          <t>Produit</t>
        </is>
      </c>
      <c r="E27" s="154" t="inlineStr">
        <is>
          <t>Coproduits transformés</t>
        </is>
      </c>
      <c r="F27" s="154" t="inlineStr">
        <is>
          <t>4:5:6</t>
        </is>
      </c>
      <c r="G27" s="154" t="inlineStr"/>
      <c r="H27" s="154" t="inlineStr"/>
    </row>
    <row r="28" ht="15" customHeight="1">
      <c r="A28" s="159" t="n">
        <v>4</v>
      </c>
      <c r="B28" s="159" t="inlineStr">
        <is>
          <t>Corps gras animaux</t>
        </is>
      </c>
      <c r="C28" s="154" t="n">
        <v>1</v>
      </c>
      <c r="D28" s="154" t="inlineStr">
        <is>
          <t>Produit</t>
        </is>
      </c>
      <c r="E28" s="154" t="inlineStr">
        <is>
          <t>Coproduits transformés</t>
        </is>
      </c>
      <c r="F28" s="154" t="inlineStr">
        <is>
          <t>4:5:6</t>
        </is>
      </c>
      <c r="G28" s="154" t="inlineStr"/>
      <c r="H28" s="154" t="inlineStr"/>
    </row>
    <row r="29" ht="15" customHeight="1">
      <c r="A29" s="156" t="n">
        <v>1</v>
      </c>
      <c r="B29" s="156" t="inlineStr">
        <is>
          <t>Eau</t>
        </is>
      </c>
      <c r="C29" s="154" t="n">
        <v>0</v>
      </c>
      <c r="D29" s="154" t="inlineStr">
        <is>
          <t>Emission</t>
        </is>
      </c>
      <c r="E29" s="154" t="inlineStr">
        <is>
          <t>Eau</t>
        </is>
      </c>
      <c r="F29" s="154" t="inlineStr">
        <is>
          <t>1</t>
        </is>
      </c>
      <c r="G29" s="154" t="inlineStr"/>
      <c r="H29" s="154" t="inlineStr"/>
    </row>
    <row r="30" ht="15" customHeight="1">
      <c r="A30" s="157" t="n">
        <v>2</v>
      </c>
      <c r="B30" s="157" t="inlineStr">
        <is>
          <t>Eau - ressuage</t>
        </is>
      </c>
      <c r="C30" s="154" t="n">
        <v>0</v>
      </c>
      <c r="D30" s="154" t="inlineStr">
        <is>
          <t>Emission</t>
        </is>
      </c>
      <c r="E30" s="154" t="inlineStr">
        <is>
          <t>Eau</t>
        </is>
      </c>
      <c r="F30" s="154" t="inlineStr">
        <is>
          <t>2:3:4:5:6</t>
        </is>
      </c>
      <c r="G30" s="154" t="inlineStr"/>
      <c r="H30" s="154" t="inlineStr"/>
    </row>
    <row r="31" ht="15" customHeight="1">
      <c r="A31" s="157" t="n">
        <v>2</v>
      </c>
      <c r="B31" s="157" t="inlineStr">
        <is>
          <t>Eau - traitement thermique</t>
        </is>
      </c>
      <c r="C31" s="154" t="n">
        <v>0</v>
      </c>
      <c r="D31" s="154" t="inlineStr">
        <is>
          <t>Emission</t>
        </is>
      </c>
      <c r="E31" s="154" t="inlineStr">
        <is>
          <t>Eau</t>
        </is>
      </c>
      <c r="F31" s="154" t="inlineStr">
        <is>
          <t>2:3:4:5:6</t>
        </is>
      </c>
      <c r="G31" s="154" t="inlineStr"/>
      <c r="H31" s="154" t="inlineStr"/>
    </row>
  </sheetData>
  <pageMargins left="0.75" right="0.75" top="1" bottom="1" header="0.5" footer="0.5"/>
</worksheet>
</file>

<file path=xl/worksheets/sheet20.xml><?xml version="1.0" encoding="utf-8"?>
<worksheet xmlns="http://schemas.openxmlformats.org/spreadsheetml/2006/main">
  <sheetPr>
    <tabColor theme="1"/>
    <outlinePr summaryBelow="1" summaryRight="1"/>
    <pageSetUpPr/>
  </sheetPr>
  <dimension ref="A1:O7"/>
  <sheetViews>
    <sheetView workbookViewId="0">
      <selection activeCell="E2" sqref="E2"/>
    </sheetView>
  </sheetViews>
  <sheetFormatPr baseColWidth="10" defaultRowHeight="14.4"/>
  <cols>
    <col width="31.21875" bestFit="1" customWidth="1" min="1" max="1"/>
    <col width="20" bestFit="1" customWidth="1" min="2" max="2"/>
    <col width="15.5546875" customWidth="1" min="4" max="4"/>
  </cols>
  <sheetData>
    <row r="1" ht="15" customHeight="1" thickBot="1">
      <c r="A1" s="133" t="inlineStr">
        <is>
          <t>Origine</t>
        </is>
      </c>
      <c r="B1" s="134" t="inlineStr">
        <is>
          <t>Destination</t>
        </is>
      </c>
      <c r="C1" s="134" t="inlineStr">
        <is>
          <t>Valeur</t>
        </is>
      </c>
      <c r="D1" s="134" t="inlineStr">
        <is>
          <t>Incertitude</t>
        </is>
      </c>
      <c r="E1">
        <f t="array" ref="E1:O7">_xlfn._xlws.FILTER('Contraintes '!G1:Q200,ISTEXT('Contraintes '!P1:P200))</f>
        <v/>
      </c>
      <c r="F1" t="inlineStr">
        <is>
          <t>Filière</t>
        </is>
      </c>
      <c r="G1" t="inlineStr">
        <is>
          <t>Année</t>
        </is>
      </c>
      <c r="H1" t="inlineStr">
        <is>
          <t>Territoire</t>
        </is>
      </c>
      <c r="I1" t="inlineStr">
        <is>
          <t>Traduction</t>
        </is>
      </c>
      <c r="J1" t="inlineStr">
        <is>
          <t>Hypothèse</t>
        </is>
      </c>
      <c r="K1" t="inlineStr">
        <is>
          <t>Source</t>
        </is>
      </c>
      <c r="L1" t="inlineStr">
        <is>
          <t>Onglet source fichier Excel</t>
        </is>
      </c>
      <c r="M1" t="inlineStr">
        <is>
          <t>Type de donnée collectée</t>
        </is>
      </c>
      <c r="N1" t="inlineStr">
        <is>
          <t>Information collectée</t>
        </is>
      </c>
      <c r="O1" t="inlineStr">
        <is>
          <t>Fiabilité des données</t>
        </is>
      </c>
    </row>
    <row r="2">
      <c r="A2">
        <f t="array" ref="A2:B7">_xlfn._xlws.FILTER('Contraintes '!B2:C200,ISTEXT('Contraintes '!P2:P200))</f>
        <v/>
      </c>
      <c r="B2" t="inlineStr">
        <is>
          <t>Export</t>
        </is>
      </c>
      <c r="E2" t="inlineStr">
        <is>
          <t>kt</t>
        </is>
      </c>
      <c r="F2" t="inlineStr">
        <is>
          <t>Viande bovine</t>
        </is>
      </c>
      <c r="G2" t="n">
        <v>2015</v>
      </c>
      <c r="H2" t="inlineStr">
        <is>
          <t>France</t>
        </is>
      </c>
      <c r="I2" t="inlineStr">
        <is>
          <t>Part de PAT exportées</t>
        </is>
      </c>
      <c r="J2" t="inlineStr">
        <is>
          <t>Extrapolation à partir des exportations tous débouchés confondus</t>
        </is>
      </c>
      <c r="K2" t="inlineStr">
        <is>
          <t>SIFCO</t>
        </is>
      </c>
      <c r="L2" t="inlineStr">
        <is>
          <t>Coproduits - SIFCO</t>
        </is>
      </c>
      <c r="M2" t="inlineStr">
        <is>
          <t>Répartition</t>
        </is>
      </c>
      <c r="N2" t="inlineStr">
        <is>
          <t>Part de PAT exportées = 47,29 % (SIFCO)</t>
        </is>
      </c>
      <c r="O2" t="n">
        <v>0</v>
      </c>
    </row>
    <row r="3">
      <c r="A3" t="inlineStr">
        <is>
          <t>Corps gras animaux</t>
        </is>
      </c>
      <c r="B3" t="inlineStr">
        <is>
          <t>Export</t>
        </is>
      </c>
      <c r="E3" t="inlineStr">
        <is>
          <t>kt</t>
        </is>
      </c>
      <c r="F3" t="inlineStr">
        <is>
          <t>Viande bovine</t>
        </is>
      </c>
      <c r="G3" t="n">
        <v>2015</v>
      </c>
      <c r="H3" t="inlineStr">
        <is>
          <t>France</t>
        </is>
      </c>
      <c r="I3" t="inlineStr">
        <is>
          <t>Part de CGA exportées</t>
        </is>
      </c>
      <c r="J3" t="inlineStr">
        <is>
          <t>Extrapolation à partir des exportations tous débouchés confondus</t>
        </is>
      </c>
      <c r="K3" t="inlineStr">
        <is>
          <t>SIFCO</t>
        </is>
      </c>
      <c r="L3" t="inlineStr">
        <is>
          <t>Coproduits - SIFCO</t>
        </is>
      </c>
      <c r="M3" t="inlineStr">
        <is>
          <t>Répartition</t>
        </is>
      </c>
      <c r="N3" t="inlineStr">
        <is>
          <t>Part de CGA exportées = 70,41 % (SIFCO)</t>
        </is>
      </c>
      <c r="O3" t="n">
        <v>0</v>
      </c>
    </row>
    <row r="4">
      <c r="A4" t="inlineStr">
        <is>
          <t>Protéines animales transformées</t>
        </is>
      </c>
      <c r="B4" t="inlineStr">
        <is>
          <t>Export</t>
        </is>
      </c>
      <c r="E4" t="inlineStr">
        <is>
          <t>kt</t>
        </is>
      </c>
      <c r="F4" t="inlineStr">
        <is>
          <t>Viande bovine</t>
        </is>
      </c>
      <c r="G4" t="n">
        <v>2019</v>
      </c>
      <c r="H4" t="inlineStr">
        <is>
          <t>France</t>
        </is>
      </c>
      <c r="I4" t="inlineStr">
        <is>
          <t>Part de PAT exportées</t>
        </is>
      </c>
      <c r="J4" t="inlineStr">
        <is>
          <t>Extrapolation à partir des exportations tous débouchés confondus</t>
        </is>
      </c>
      <c r="K4" t="inlineStr">
        <is>
          <t>SIFCO</t>
        </is>
      </c>
      <c r="L4" t="inlineStr">
        <is>
          <t>Coproduits - SIFCO</t>
        </is>
      </c>
      <c r="M4" t="inlineStr">
        <is>
          <t>Répartition</t>
        </is>
      </c>
      <c r="N4" t="inlineStr">
        <is>
          <t>Part de PAT exportées = 58 % (SIFCO)</t>
        </is>
      </c>
      <c r="O4" t="n">
        <v>0</v>
      </c>
    </row>
    <row r="5">
      <c r="A5" t="inlineStr">
        <is>
          <t>Corps gras animaux</t>
        </is>
      </c>
      <c r="B5" t="inlineStr">
        <is>
          <t>Export</t>
        </is>
      </c>
      <c r="E5" t="inlineStr">
        <is>
          <t>kt</t>
        </is>
      </c>
      <c r="F5" t="inlineStr">
        <is>
          <t>Viande bovine</t>
        </is>
      </c>
      <c r="G5" t="n">
        <v>2019</v>
      </c>
      <c r="H5" t="inlineStr">
        <is>
          <t>France</t>
        </is>
      </c>
      <c r="I5" t="inlineStr">
        <is>
          <t>Part de CGA exportées</t>
        </is>
      </c>
      <c r="J5" t="inlineStr">
        <is>
          <t>Extrapolation à partir des exportations tous débouchés confondus</t>
        </is>
      </c>
      <c r="K5" t="inlineStr">
        <is>
          <t>SIFCO</t>
        </is>
      </c>
      <c r="L5" t="inlineStr">
        <is>
          <t>Coproduits - SIFCO</t>
        </is>
      </c>
      <c r="M5" t="inlineStr">
        <is>
          <t>Répartition</t>
        </is>
      </c>
      <c r="N5" t="inlineStr">
        <is>
          <t>Part de CGA exportées = 78 % (SIFCO)</t>
        </is>
      </c>
      <c r="O5" t="n">
        <v>0</v>
      </c>
    </row>
    <row r="6">
      <c r="A6" t="inlineStr">
        <is>
          <t>Protéines animales transformées</t>
        </is>
      </c>
      <c r="B6" t="inlineStr">
        <is>
          <t>Export</t>
        </is>
      </c>
      <c r="E6" t="inlineStr">
        <is>
          <t>kt</t>
        </is>
      </c>
      <c r="F6" t="inlineStr">
        <is>
          <t>Viande bovine</t>
        </is>
      </c>
      <c r="G6" t="n">
        <v>2023</v>
      </c>
      <c r="H6" t="inlineStr">
        <is>
          <t>France</t>
        </is>
      </c>
      <c r="I6" t="inlineStr">
        <is>
          <t>Part de PAT exportées</t>
        </is>
      </c>
      <c r="J6" t="inlineStr">
        <is>
          <t>Extrapolation à partir des exportations tous débouchés confondus</t>
        </is>
      </c>
      <c r="K6" t="inlineStr">
        <is>
          <t>SIFCO</t>
        </is>
      </c>
      <c r="L6" t="inlineStr">
        <is>
          <t>Coproduits - SIFCO</t>
        </is>
      </c>
      <c r="M6" t="inlineStr">
        <is>
          <t>Répartition</t>
        </is>
      </c>
      <c r="N6" t="inlineStr">
        <is>
          <t>Part de PAT exportées = 66 % (SIFCO)</t>
        </is>
      </c>
      <c r="O6" t="n">
        <v>0</v>
      </c>
    </row>
    <row r="7">
      <c r="A7" t="inlineStr">
        <is>
          <t>Corps gras animaux</t>
        </is>
      </c>
      <c r="B7" t="inlineStr">
        <is>
          <t>Export</t>
        </is>
      </c>
      <c r="E7" t="inlineStr">
        <is>
          <t>kt</t>
        </is>
      </c>
      <c r="F7" t="inlineStr">
        <is>
          <t>Viande bovine</t>
        </is>
      </c>
      <c r="G7" t="n">
        <v>2023</v>
      </c>
      <c r="H7" t="inlineStr">
        <is>
          <t>France</t>
        </is>
      </c>
      <c r="I7" t="inlineStr">
        <is>
          <t>Part de CGA exportées</t>
        </is>
      </c>
      <c r="J7" t="inlineStr">
        <is>
          <t>Extrapolation à partir des exportations tous débouchés confondus</t>
        </is>
      </c>
      <c r="K7" t="inlineStr">
        <is>
          <t>SIFCO</t>
        </is>
      </c>
      <c r="L7" t="inlineStr">
        <is>
          <t>Coproduits - SIFCO</t>
        </is>
      </c>
      <c r="M7" t="inlineStr">
        <is>
          <t>Répartition</t>
        </is>
      </c>
      <c r="N7" t="inlineStr">
        <is>
          <t>Part de CGA exportées = 78 % (SIFCO)</t>
        </is>
      </c>
      <c r="O7" t="n">
        <v>0</v>
      </c>
    </row>
  </sheetData>
  <pageMargins left="0.7" right="0.7" top="0.75" bottom="0.75" header="0.3" footer="0.3"/>
</worksheet>
</file>

<file path=xl/worksheets/sheet21.xml><?xml version="1.0" encoding="utf-8"?>
<worksheet xmlns="http://schemas.openxmlformats.org/spreadsheetml/2006/main">
  <sheetPr>
    <tabColor rgb="FFFFC000"/>
    <outlinePr summaryBelow="1" summaryRight="1"/>
    <pageSetUpPr/>
  </sheetPr>
  <dimension ref="A1:AC33"/>
  <sheetViews>
    <sheetView zoomScaleNormal="100" workbookViewId="0">
      <selection activeCell="N22" sqref="N22"/>
    </sheetView>
  </sheetViews>
  <sheetFormatPr baseColWidth="10" defaultRowHeight="14.4"/>
  <cols>
    <col width="8.44140625" customWidth="1" style="59" min="1" max="1"/>
    <col width="17.109375" bestFit="1" customWidth="1" style="59" min="2" max="2"/>
    <col width="8.77734375" bestFit="1" customWidth="1" style="59" min="3" max="8"/>
    <col width="7.6640625" bestFit="1" customWidth="1" style="59" min="9" max="9"/>
    <col width="8.77734375" bestFit="1" customWidth="1" style="59" min="10" max="11"/>
    <col width="8.6640625" bestFit="1" customWidth="1" style="59" min="12" max="12"/>
    <col width="8.77734375" bestFit="1" customWidth="1" style="59" min="13" max="14"/>
    <col width="10.21875" bestFit="1" customWidth="1" style="59" min="15" max="15"/>
    <col width="10" bestFit="1" customWidth="1" style="59" min="16" max="17"/>
    <col width="7.6640625" bestFit="1" customWidth="1" style="59" min="18" max="19"/>
    <col width="8.6640625" bestFit="1" customWidth="1" style="59" min="20" max="20"/>
    <col width="7.6640625" bestFit="1" customWidth="1" style="59" min="21" max="21"/>
    <col width="10.44140625" bestFit="1" customWidth="1" style="59" min="22" max="22"/>
    <col width="16.77734375" bestFit="1" customWidth="1" style="59" min="23" max="23"/>
    <col width="8.6640625" bestFit="1" customWidth="1" style="59" min="24" max="25"/>
    <col width="7.6640625" bestFit="1" customWidth="1" style="59" min="26" max="26"/>
    <col width="5.6640625" bestFit="1" customWidth="1" style="59" min="27" max="28"/>
    <col width="7.6640625" bestFit="1" customWidth="1" style="59" min="29" max="29"/>
    <col width="11.5546875" customWidth="1" style="59" min="30" max="16384"/>
  </cols>
  <sheetData>
    <row r="1">
      <c r="A1" s="58" t="inlineStr">
        <is>
          <t>Matières premières traitées</t>
        </is>
      </c>
      <c r="C1" s="152" t="inlineStr">
        <is>
          <t>Ruminants</t>
        </is>
      </c>
      <c r="F1" s="152" t="inlineStr">
        <is>
          <t>Porcins</t>
        </is>
      </c>
      <c r="I1" s="152" t="inlineStr">
        <is>
          <t>Volailles</t>
        </is>
      </c>
      <c r="L1" s="152" t="inlineStr">
        <is>
          <t>Poissons/Insectes</t>
        </is>
      </c>
      <c r="O1" s="152" t="inlineStr">
        <is>
          <t>Total</t>
        </is>
      </c>
      <c r="X1" s="151" t="inlineStr">
        <is>
          <t>Part dans C3 et alimentaire</t>
        </is>
      </c>
      <c r="AA1" s="152" t="inlineStr">
        <is>
          <t>Part dans C1+C2</t>
        </is>
      </c>
    </row>
    <row r="2">
      <c r="B2" s="58" t="inlineStr">
        <is>
          <t>C3 et alimentaire</t>
        </is>
      </c>
      <c r="C2" s="125" t="n">
        <v>2015</v>
      </c>
      <c r="D2" s="125" t="n">
        <v>2019</v>
      </c>
      <c r="E2" s="125" t="n">
        <v>2023</v>
      </c>
      <c r="F2" s="125" t="n">
        <v>2015</v>
      </c>
      <c r="G2" s="125" t="n">
        <v>2019</v>
      </c>
      <c r="H2" s="125" t="n">
        <v>2023</v>
      </c>
      <c r="I2" s="125" t="n">
        <v>2015</v>
      </c>
      <c r="J2" s="125" t="n">
        <v>2019</v>
      </c>
      <c r="K2" s="125" t="n">
        <v>2023</v>
      </c>
      <c r="L2" s="125" t="n">
        <v>2015</v>
      </c>
      <c r="M2" s="125" t="n">
        <v>2019</v>
      </c>
      <c r="N2" s="125" t="n">
        <v>2023</v>
      </c>
      <c r="O2" s="125" t="n">
        <v>2015</v>
      </c>
      <c r="P2" s="125" t="n">
        <v>2019</v>
      </c>
      <c r="Q2" s="125" t="n">
        <v>2023</v>
      </c>
      <c r="X2" s="125" t="n">
        <v>2015</v>
      </c>
      <c r="Y2" s="125" t="n">
        <v>2019</v>
      </c>
      <c r="Z2" s="125" t="n">
        <v>2023</v>
      </c>
      <c r="AA2" s="125" t="n">
        <v>2015</v>
      </c>
      <c r="AB2" s="125" t="n">
        <v>2019</v>
      </c>
      <c r="AC2" s="125" t="n">
        <v>2023</v>
      </c>
    </row>
    <row r="3">
      <c r="B3" s="59" t="inlineStr">
        <is>
          <t>SIFCO</t>
        </is>
      </c>
      <c r="D3" s="126" t="n">
        <v>838298</v>
      </c>
      <c r="E3" s="62" t="n">
        <v>813626</v>
      </c>
      <c r="F3" s="62" t="n"/>
      <c r="G3" s="62" t="n">
        <v>523683</v>
      </c>
      <c r="H3" s="62" t="n">
        <v>544515</v>
      </c>
      <c r="I3" s="62" t="n"/>
      <c r="J3" s="62" t="n">
        <v>827009</v>
      </c>
      <c r="K3" s="62" t="n">
        <v>502744</v>
      </c>
      <c r="L3" s="62" t="n"/>
      <c r="M3" s="62" t="n">
        <v>137631</v>
      </c>
      <c r="N3" s="62" t="n">
        <v>118566</v>
      </c>
      <c r="O3" s="62" t="n">
        <v>2470429</v>
      </c>
      <c r="P3" s="67">
        <f>D3+G3+J3+M3</f>
        <v/>
      </c>
      <c r="Q3" s="67">
        <f>E3+H3+K3+N3</f>
        <v/>
      </c>
      <c r="R3" s="67" t="n"/>
      <c r="S3" s="67" t="n"/>
      <c r="W3" s="59" t="inlineStr">
        <is>
          <t>Bovins</t>
        </is>
      </c>
      <c r="X3" s="86">
        <f>('Anatomie - Blézat'!F13+'Anatomie - Blézat'!F26)/O3</f>
        <v/>
      </c>
      <c r="Y3" s="86">
        <f>('Anatomie - Blézat'!G13+'Anatomie - Blézat'!G26)/P4</f>
        <v/>
      </c>
      <c r="Z3" s="86">
        <f>('Anatomie - Blézat'!H13+'Anatomie - Blézat'!H26)/Q4</f>
        <v/>
      </c>
      <c r="AA3" s="86">
        <f>('Anatomie - Blézat'!F11+'Anatomie - Blézat'!F12+'Anatomie - Blézat'!F24+'Anatomie - Blézat'!F25)/C8</f>
        <v/>
      </c>
      <c r="AB3" s="86">
        <f>('Anatomie - Blézat'!G11+'Anatomie - Blézat'!G12+'Anatomie - Blézat'!G24+'Anatomie - Blézat'!G25)/D8</f>
        <v/>
      </c>
      <c r="AC3" s="86">
        <f>('Anatomie - Blézat'!H11+'Anatomie - Blézat'!H12+'Anatomie - Blézat'!H24+'Anatomie - Blézat'!H25)/E8</f>
        <v/>
      </c>
    </row>
    <row r="4">
      <c r="B4" s="59" t="inlineStr">
        <is>
          <t>estimation</t>
        </is>
      </c>
      <c r="C4" s="62">
        <f>'Anatomie - Blézat'!F13+'Anatomie - Blézat'!F26+'Anatomie - Blézat'!F51+'Anatomie - Blézat'!F63</f>
        <v/>
      </c>
      <c r="D4" s="62">
        <f>'Anatomie - Blézat'!G13+'Anatomie - Blézat'!G26+'Anatomie - Blézat'!G51+'Anatomie - Blézat'!G63</f>
        <v/>
      </c>
      <c r="E4" s="62">
        <f>'Anatomie - Blézat'!H13+'Anatomie - Blézat'!H26+'Anatomie - Blézat'!H51+'Anatomie - Blézat'!H63</f>
        <v/>
      </c>
      <c r="F4" s="67">
        <f>'Anatomie - Blézat'!F39</f>
        <v/>
      </c>
      <c r="G4" s="67">
        <f>'Anatomie - Blézat'!G39</f>
        <v/>
      </c>
      <c r="H4" s="67">
        <f>'Anatomie - Blézat'!H39</f>
        <v/>
      </c>
      <c r="I4" s="67" t="n"/>
      <c r="J4" s="67" t="n"/>
      <c r="O4" s="67">
        <f>C4+F4+I3+L3</f>
        <v/>
      </c>
      <c r="P4" s="67">
        <f>D4+G4+J3+M3</f>
        <v/>
      </c>
      <c r="Q4" s="67">
        <f>E4+H4+K3+N3</f>
        <v/>
      </c>
      <c r="R4" s="67" t="n"/>
      <c r="S4" s="67" t="n"/>
      <c r="W4" s="59" t="inlineStr">
        <is>
          <t>Porcins</t>
        </is>
      </c>
      <c r="X4" s="61">
        <f>'Anatomie - Blézat'!F39/O3</f>
        <v/>
      </c>
      <c r="Y4" s="61">
        <f>'Anatomie - Blézat'!G39/P4</f>
        <v/>
      </c>
      <c r="Z4" s="61">
        <f>'Anatomie - Blézat'!H39/Q4</f>
        <v/>
      </c>
      <c r="AA4" s="61">
        <f>('Anatomie - Blézat'!F37+'Anatomie - Blézat'!F38)/C8</f>
        <v/>
      </c>
      <c r="AB4" s="61">
        <f>('Anatomie - Blézat'!G37+'Anatomie - Blézat'!G38)/D8</f>
        <v/>
      </c>
      <c r="AC4" s="61">
        <f>('Anatomie - Blézat'!H37+'Anatomie - Blézat'!H38)/E8</f>
        <v/>
      </c>
    </row>
    <row r="5">
      <c r="W5" s="59" t="inlineStr">
        <is>
          <t>Ovins</t>
        </is>
      </c>
      <c r="X5" s="61">
        <f>'Anatomie - Blézat'!F51/O3</f>
        <v/>
      </c>
      <c r="Y5" s="61">
        <f>'Anatomie - Blézat'!G51/P4</f>
        <v/>
      </c>
      <c r="Z5" s="61">
        <f>'Anatomie - Blézat'!H51/Q4</f>
        <v/>
      </c>
      <c r="AA5" s="61">
        <f>('Anatomie - Blézat'!F49+'Anatomie - Blézat'!F50)/C8</f>
        <v/>
      </c>
      <c r="AB5" s="61">
        <f>('Anatomie - Blézat'!G49+'Anatomie - Blézat'!G50)/D8</f>
        <v/>
      </c>
      <c r="AC5" s="61">
        <f>('Anatomie - Blézat'!H49+'Anatomie - Blézat'!H50)/E8</f>
        <v/>
      </c>
    </row>
    <row r="6">
      <c r="C6" s="151" t="inlineStr">
        <is>
          <t>Toutes epèces (+volailles et poissons/insectes)</t>
        </is>
      </c>
      <c r="F6" s="152" t="inlineStr">
        <is>
          <t>Ruminants + porcins</t>
        </is>
      </c>
      <c r="W6" s="59" t="inlineStr">
        <is>
          <t>Caprins</t>
        </is>
      </c>
      <c r="X6" s="61">
        <f>'Anatomie - Blézat'!F63/O3</f>
        <v/>
      </c>
      <c r="Y6" s="61">
        <f>'Anatomie - Blézat'!G63/P4</f>
        <v/>
      </c>
      <c r="Z6" s="61">
        <f>'Anatomie - Blézat'!H63/Q4</f>
        <v/>
      </c>
      <c r="AA6" s="61">
        <f>('Anatomie - Blézat'!F61+'Anatomie - Blézat'!F62)/C8</f>
        <v/>
      </c>
      <c r="AB6" s="61">
        <f>('Anatomie - Blézat'!G61+'Anatomie - Blézat'!G62)/D8</f>
        <v/>
      </c>
      <c r="AC6" s="61">
        <f>('Anatomie - Blézat'!H61+'Anatomie - Blézat'!H62)/E8</f>
        <v/>
      </c>
    </row>
    <row r="7">
      <c r="B7" s="58" t="inlineStr">
        <is>
          <t>C1+C2</t>
        </is>
      </c>
      <c r="C7" s="125" t="n">
        <v>2015</v>
      </c>
      <c r="D7" s="125" t="n">
        <v>2019</v>
      </c>
      <c r="E7" s="125" t="n">
        <v>2023</v>
      </c>
      <c r="F7" s="125" t="n">
        <v>2015</v>
      </c>
      <c r="G7" s="125" t="n">
        <v>2019</v>
      </c>
      <c r="H7" s="125" t="n">
        <v>2023</v>
      </c>
      <c r="W7" s="59" t="inlineStr">
        <is>
          <t>Volailles</t>
        </is>
      </c>
      <c r="X7" s="61" t="n"/>
      <c r="Y7" s="61">
        <f>J3/P4</f>
        <v/>
      </c>
      <c r="Z7" s="61">
        <f>K3/Q4</f>
        <v/>
      </c>
      <c r="AA7" s="61" t="n"/>
      <c r="AB7" s="61" t="n"/>
    </row>
    <row r="8">
      <c r="B8" s="59" t="inlineStr">
        <is>
          <t>SIFCO</t>
        </is>
      </c>
      <c r="C8" s="126" t="n">
        <v>868280</v>
      </c>
      <c r="D8" s="126" t="n">
        <v>902367</v>
      </c>
      <c r="E8" s="62" t="n">
        <v>761289</v>
      </c>
      <c r="F8" s="62" t="n"/>
      <c r="G8" s="62" t="n"/>
      <c r="W8" s="59" t="inlineStr">
        <is>
          <t>Poissons/Insectes</t>
        </is>
      </c>
      <c r="X8" s="61" t="n"/>
      <c r="Y8" s="61">
        <f>M3/P4</f>
        <v/>
      </c>
      <c r="Z8" s="61">
        <f>N3/Q4</f>
        <v/>
      </c>
      <c r="AA8" s="61" t="n"/>
      <c r="AB8" s="61" t="n"/>
    </row>
    <row r="9">
      <c r="B9" s="59" t="inlineStr">
        <is>
          <t>estimation</t>
        </is>
      </c>
      <c r="F9" s="62">
        <f>'Anatomie - Blézat'!F11+'Anatomie - Blézat'!F12+'Anatomie - Blézat'!F24+'Anatomie - Blézat'!F25+'Anatomie - Blézat'!F37+'Anatomie - Blézat'!F38+'Anatomie - Blézat'!F49+'Anatomie - Blézat'!F50+'Anatomie - Blézat'!F61+'Anatomie - Blézat'!F62</f>
        <v/>
      </c>
      <c r="G9" s="62">
        <f>'Anatomie - Blézat'!G11+'Anatomie - Blézat'!G12+'Anatomie - Blézat'!G24+'Anatomie - Blézat'!G25+'Anatomie - Blézat'!G37+'Anatomie - Blézat'!G38+'Anatomie - Blézat'!G49+'Anatomie - Blézat'!G50+'Anatomie - Blézat'!G61+'Anatomie - Blézat'!G62</f>
        <v/>
      </c>
      <c r="H9" s="62">
        <f>'Anatomie - Blézat'!H11+'Anatomie - Blézat'!H12+'Anatomie - Blézat'!H24+'Anatomie - Blézat'!H25+'Anatomie - Blézat'!H37+'Anatomie - Blézat'!H38+'Anatomie - Blézat'!H49+'Anatomie - Blézat'!H50+'Anatomie - Blézat'!H61+'Anatomie - Blézat'!H62</f>
        <v/>
      </c>
      <c r="I9" s="62" t="n"/>
      <c r="J9" s="62" t="n"/>
    </row>
    <row r="10">
      <c r="V10" s="59" t="inlineStr">
        <is>
          <t>Hors SIFCO</t>
        </is>
      </c>
      <c r="W10" s="59" t="inlineStr">
        <is>
          <t>Equins</t>
        </is>
      </c>
      <c r="X10" s="61">
        <f>'Anatomie - Blézat'!F75/O3</f>
        <v/>
      </c>
      <c r="Y10" s="61">
        <f>'Anatomie - Blézat'!G75/P4</f>
        <v/>
      </c>
      <c r="Z10" s="61">
        <f>'Anatomie - Blézat'!H75/Q4</f>
        <v/>
      </c>
      <c r="AA10" s="61">
        <f>('Anatomie - Blézat'!F73+'Anatomie - Blézat'!F74)/C8</f>
        <v/>
      </c>
      <c r="AB10" s="61">
        <f>('Anatomie - Blézat'!G73+'Anatomie - Blézat'!G74)/D8</f>
        <v/>
      </c>
      <c r="AC10" s="61">
        <f>('Anatomie - Blézat'!H73+'Anatomie - Blézat'!H74)/E8</f>
        <v/>
      </c>
    </row>
    <row r="12">
      <c r="A12" s="58" t="inlineStr">
        <is>
          <t>Produits transformés et débouchés (dont exportations)</t>
        </is>
      </c>
      <c r="C12" s="152" t="inlineStr">
        <is>
          <t>Production totale</t>
        </is>
      </c>
      <c r="F12" s="151" t="inlineStr">
        <is>
          <t>Alimentation humaine (10.13A sans doute)</t>
        </is>
      </c>
      <c r="I12" s="151" t="inlineStr">
        <is>
          <t>Alimentation animale rente</t>
        </is>
      </c>
      <c r="L12" s="152" t="inlineStr">
        <is>
          <t>Petfood</t>
        </is>
      </c>
      <c r="O12" s="152" t="inlineStr">
        <is>
          <t>Aquaculture</t>
        </is>
      </c>
      <c r="R12" s="152" t="inlineStr">
        <is>
          <t>Energie</t>
        </is>
      </c>
      <c r="U12" s="152" t="inlineStr">
        <is>
          <t>Fertilisation</t>
        </is>
      </c>
      <c r="X12" s="152" t="inlineStr">
        <is>
          <t>Autres industries</t>
        </is>
      </c>
      <c r="AA12" s="152" t="inlineStr">
        <is>
          <t>Autres usages</t>
        </is>
      </c>
    </row>
    <row r="13">
      <c r="B13" s="58" t="inlineStr">
        <is>
          <t>C3 et alimentaire</t>
        </is>
      </c>
      <c r="C13" s="125" t="n">
        <v>2015</v>
      </c>
      <c r="D13" s="125" t="n">
        <v>2019</v>
      </c>
      <c r="E13" s="125" t="n">
        <v>2023</v>
      </c>
      <c r="F13" s="125" t="n">
        <v>2015</v>
      </c>
      <c r="G13" s="125" t="n">
        <v>2019</v>
      </c>
      <c r="H13" s="125" t="n">
        <v>2023</v>
      </c>
      <c r="I13" s="125" t="n">
        <v>2015</v>
      </c>
      <c r="J13" s="125" t="n">
        <v>2019</v>
      </c>
      <c r="K13" s="125" t="n">
        <v>2023</v>
      </c>
      <c r="L13" s="125" t="n">
        <v>2015</v>
      </c>
      <c r="M13" s="125" t="n">
        <v>2019</v>
      </c>
      <c r="N13" s="125" t="n">
        <v>2023</v>
      </c>
      <c r="O13" s="125" t="n">
        <v>2015</v>
      </c>
      <c r="P13" s="125" t="n">
        <v>2019</v>
      </c>
      <c r="Q13" s="125" t="n">
        <v>2023</v>
      </c>
      <c r="R13" s="125" t="n">
        <v>2015</v>
      </c>
      <c r="S13" s="125" t="n">
        <v>2019</v>
      </c>
      <c r="T13" s="125" t="n">
        <v>2023</v>
      </c>
      <c r="U13" s="125" t="n">
        <v>2015</v>
      </c>
      <c r="V13" s="125" t="n">
        <v>2019</v>
      </c>
      <c r="W13" s="125" t="n">
        <v>2023</v>
      </c>
      <c r="X13" s="125" t="n">
        <v>2015</v>
      </c>
      <c r="Y13" s="125" t="n">
        <v>2019</v>
      </c>
      <c r="Z13" s="125" t="n">
        <v>2023</v>
      </c>
      <c r="AA13" s="125" t="n">
        <v>2015</v>
      </c>
      <c r="AB13" s="125" t="n">
        <v>2019</v>
      </c>
      <c r="AC13" s="125" t="n">
        <v>2023</v>
      </c>
    </row>
    <row r="14">
      <c r="B14" s="59" t="inlineStr">
        <is>
          <t>PAT</t>
        </is>
      </c>
      <c r="C14" s="126">
        <f>539692+199925+551</f>
        <v/>
      </c>
      <c r="D14" s="126">
        <f>517151+165657+567</f>
        <v/>
      </c>
      <c r="E14" s="126">
        <f>436840+138740+675</f>
        <v/>
      </c>
      <c r="F14" s="127" t="n">
        <v>33985</v>
      </c>
      <c r="G14" s="127" t="n">
        <v>36044</v>
      </c>
      <c r="H14" s="127" t="n">
        <v>35741</v>
      </c>
      <c r="I14" s="127" t="n">
        <v>40198</v>
      </c>
      <c r="J14" s="127" t="n">
        <v>30073</v>
      </c>
      <c r="K14" s="127" t="n">
        <v>21537</v>
      </c>
      <c r="L14" s="127">
        <f>423609+199925</f>
        <v/>
      </c>
      <c r="M14" s="127">
        <f>396567+165657</f>
        <v/>
      </c>
      <c r="N14" s="127">
        <f>313185+138740</f>
        <v/>
      </c>
      <c r="O14" s="127" t="n"/>
      <c r="P14" s="127" t="n">
        <v>16986</v>
      </c>
      <c r="Q14" s="127" t="n">
        <v>25631</v>
      </c>
      <c r="R14" s="127">
        <f>2184+551</f>
        <v/>
      </c>
      <c r="S14" s="127">
        <f>649+567</f>
        <v/>
      </c>
      <c r="T14" s="127">
        <f>355+675</f>
        <v/>
      </c>
      <c r="U14" s="127" t="n">
        <v>37049</v>
      </c>
      <c r="V14" s="127" t="n">
        <v>36832</v>
      </c>
      <c r="W14" s="127" t="n">
        <v>11625</v>
      </c>
      <c r="X14" s="127" t="n">
        <v>2667</v>
      </c>
      <c r="Y14" s="127" t="n"/>
      <c r="Z14" s="127" t="n">
        <v>1094</v>
      </c>
      <c r="AA14" s="127" t="n"/>
      <c r="AB14" s="127" t="n"/>
      <c r="AC14" s="127">
        <f>1090+26582</f>
        <v/>
      </c>
    </row>
    <row r="15">
      <c r="B15" s="59" t="inlineStr">
        <is>
          <t>CGA</t>
        </is>
      </c>
      <c r="C15" s="126" t="n">
        <v>426092</v>
      </c>
      <c r="D15" s="126" t="n">
        <v>409655</v>
      </c>
      <c r="E15" s="126" t="n">
        <v>339009</v>
      </c>
      <c r="F15" s="127" t="n">
        <v>47140</v>
      </c>
      <c r="G15" s="127" t="n">
        <v>30874</v>
      </c>
      <c r="H15" s="127" t="n">
        <v>15566</v>
      </c>
      <c r="I15" s="127" t="n">
        <v>85538</v>
      </c>
      <c r="J15" s="127" t="n">
        <v>32897</v>
      </c>
      <c r="K15" s="127" t="n">
        <v>31266</v>
      </c>
      <c r="L15" s="127" t="n">
        <v>49749</v>
      </c>
      <c r="M15" s="127" t="n">
        <v>64734</v>
      </c>
      <c r="N15" s="127" t="n">
        <v>52950</v>
      </c>
      <c r="O15" s="127" t="n"/>
      <c r="P15" s="127" t="n">
        <v>5578</v>
      </c>
      <c r="Q15" s="127" t="n">
        <v>4197</v>
      </c>
      <c r="R15" s="127">
        <f>43747+3902</f>
        <v/>
      </c>
      <c r="S15" s="127">
        <f>2197+80848</f>
        <v/>
      </c>
      <c r="T15" s="127">
        <f>1313+158865</f>
        <v/>
      </c>
      <c r="U15" s="127" t="n"/>
      <c r="V15" s="127" t="n"/>
      <c r="W15" s="127" t="n"/>
      <c r="X15" s="127" t="n">
        <v>196016</v>
      </c>
      <c r="Y15" s="127" t="n">
        <v>192527</v>
      </c>
      <c r="Z15" s="127">
        <f>70980+2944</f>
        <v/>
      </c>
      <c r="AA15" s="127" t="n"/>
      <c r="AB15" s="127" t="n"/>
      <c r="AC15" s="127" t="n">
        <v>928</v>
      </c>
    </row>
    <row r="17">
      <c r="C17" s="152" t="inlineStr">
        <is>
          <t>Production totale</t>
        </is>
      </c>
      <c r="F17" s="152" t="inlineStr">
        <is>
          <t>Energie</t>
        </is>
      </c>
      <c r="I17" s="152" t="inlineStr">
        <is>
          <t>Fertilisation</t>
        </is>
      </c>
    </row>
    <row r="18">
      <c r="B18" s="58" t="inlineStr">
        <is>
          <t>C1+C2</t>
        </is>
      </c>
      <c r="C18" s="125" t="n">
        <v>2015</v>
      </c>
      <c r="D18" s="125" t="n">
        <v>2019</v>
      </c>
      <c r="E18" s="125" t="n">
        <v>2023</v>
      </c>
      <c r="F18" s="125" t="n">
        <v>2015</v>
      </c>
      <c r="G18" s="125" t="n">
        <v>2019</v>
      </c>
      <c r="H18" s="125" t="n">
        <v>2023</v>
      </c>
      <c r="I18" s="125" t="n">
        <v>2015</v>
      </c>
      <c r="J18" s="125" t="n">
        <v>2019</v>
      </c>
      <c r="K18" s="125" t="n">
        <v>2023</v>
      </c>
    </row>
    <row r="19">
      <c r="B19" s="59" t="inlineStr">
        <is>
          <t>Farines animales</t>
        </is>
      </c>
      <c r="C19" s="126" t="n"/>
      <c r="D19" s="126">
        <f>223219+97822</f>
        <v/>
      </c>
      <c r="E19" s="126" t="n">
        <v>187698</v>
      </c>
      <c r="F19" s="126" t="n"/>
      <c r="G19" s="127" t="n">
        <v>177520</v>
      </c>
      <c r="H19" s="127">
        <f>141936+1692</f>
        <v/>
      </c>
      <c r="I19" s="127" t="n"/>
      <c r="J19" s="127" t="n">
        <v>45699</v>
      </c>
      <c r="K19" s="127" t="n">
        <v>44070</v>
      </c>
      <c r="L19" s="88" t="n"/>
      <c r="M19" s="88" t="n"/>
    </row>
    <row r="20">
      <c r="B20" s="59" t="inlineStr">
        <is>
          <t>Graisses animales</t>
        </is>
      </c>
      <c r="C20" s="126" t="n"/>
      <c r="D20" s="126" t="n">
        <v>97822</v>
      </c>
      <c r="E20" s="126" t="n">
        <v>70719</v>
      </c>
      <c r="F20" s="126" t="n"/>
      <c r="G20" s="127">
        <f>10402+87420</f>
        <v/>
      </c>
      <c r="H20" s="127">
        <f>3547+67172</f>
        <v/>
      </c>
      <c r="I20" s="127" t="n"/>
      <c r="J20" s="127" t="n"/>
      <c r="K20" s="126" t="n"/>
      <c r="Z20" s="64" t="n"/>
      <c r="AA20" s="64" t="n"/>
      <c r="AB20" s="64" t="n"/>
      <c r="AC20" s="64" t="n"/>
    </row>
    <row r="24">
      <c r="E24" s="67" t="n"/>
    </row>
    <row r="25">
      <c r="E25" s="67" t="n"/>
    </row>
    <row r="30">
      <c r="A30" s="58" t="inlineStr">
        <is>
          <t>Exportations</t>
        </is>
      </c>
      <c r="C30" s="151" t="inlineStr">
        <is>
          <t>Part de la production exportée</t>
        </is>
      </c>
    </row>
    <row r="31">
      <c r="B31" s="58" t="inlineStr">
        <is>
          <t>C3 et alimentaire</t>
        </is>
      </c>
      <c r="C31" s="125" t="n">
        <v>2015</v>
      </c>
      <c r="D31" s="125" t="n">
        <v>2019</v>
      </c>
      <c r="E31" s="125" t="n">
        <v>2023</v>
      </c>
    </row>
    <row r="32">
      <c r="B32" s="59" t="inlineStr">
        <is>
          <t>PAT</t>
        </is>
      </c>
      <c r="C32" s="123">
        <f>350000/C14</f>
        <v/>
      </c>
      <c r="D32" s="123" t="n">
        <v>0.58</v>
      </c>
      <c r="E32" s="123" t="n">
        <v>0.66</v>
      </c>
      <c r="F32" s="123" t="n"/>
      <c r="G32" s="123" t="n"/>
    </row>
    <row r="33">
      <c r="B33" s="59" t="inlineStr">
        <is>
          <t>CGA</t>
        </is>
      </c>
      <c r="C33" s="123">
        <f>300000/C15</f>
        <v/>
      </c>
      <c r="D33" s="123" t="n">
        <v>0.78</v>
      </c>
      <c r="E33" s="123" t="n">
        <v>0.78</v>
      </c>
      <c r="F33" s="123" t="n"/>
      <c r="G33" s="123" t="n"/>
    </row>
  </sheetData>
  <mergeCells count="22">
    <mergeCell ref="C1:E1"/>
    <mergeCell ref="O1:Q1"/>
    <mergeCell ref="R12:T12"/>
    <mergeCell ref="F17:H17"/>
    <mergeCell ref="I12:K12"/>
    <mergeCell ref="C12:E12"/>
    <mergeCell ref="U12:W12"/>
    <mergeCell ref="L1:N1"/>
    <mergeCell ref="O12:Q12"/>
    <mergeCell ref="I1:K1"/>
    <mergeCell ref="C17:E17"/>
    <mergeCell ref="I17:K17"/>
    <mergeCell ref="AA12:AC12"/>
    <mergeCell ref="X1:Z1"/>
    <mergeCell ref="F1:H1"/>
    <mergeCell ref="X12:Z12"/>
    <mergeCell ref="C30:E30"/>
    <mergeCell ref="C6:E6"/>
    <mergeCell ref="AA1:AC1"/>
    <mergeCell ref="F6:H6"/>
    <mergeCell ref="F12:H12"/>
    <mergeCell ref="L12:N12"/>
  </mergeCells>
  <pageMargins left="0.7" right="0.7" top="0.75" bottom="0.75" header="0.3" footer="0.3"/>
  <drawing xmlns:r="http://schemas.openxmlformats.org/officeDocument/2006/relationships" r:id="rId1"/>
  <legacyDrawing xmlns:r="http://schemas.openxmlformats.org/officeDocument/2006/relationships" r:id="anysvml"/>
</worksheet>
</file>

<file path=xl/worksheets/sheet22.xml><?xml version="1.0" encoding="utf-8"?>
<worksheet xmlns="http://schemas.openxmlformats.org/spreadsheetml/2006/main">
  <sheetPr>
    <tabColor rgb="FF92D050"/>
    <outlinePr summaryBelow="1" summaryRight="1"/>
    <pageSetUpPr/>
  </sheetPr>
  <dimension ref="A1:S60"/>
  <sheetViews>
    <sheetView workbookViewId="0">
      <pane xSplit="3" ySplit="1" topLeftCell="D31" activePane="bottomRight" state="frozen"/>
      <selection pane="topRight" activeCell="D1" sqref="D1"/>
      <selection pane="bottomLeft" activeCell="A2" sqref="A2"/>
      <selection pane="bottomRight" activeCell="I64" sqref="I64"/>
    </sheetView>
  </sheetViews>
  <sheetFormatPr baseColWidth="10" defaultColWidth="9.109375" defaultRowHeight="14.4"/>
  <cols>
    <col width="12.33203125" bestFit="1" customWidth="1" style="10" min="1" max="1"/>
    <col width="31.77734375" customWidth="1" min="2" max="2"/>
    <col width="34.88671875" bestFit="1" customWidth="1" min="3" max="3"/>
    <col width="10.44140625" bestFit="1" customWidth="1" min="4" max="4"/>
    <col width="19.109375" bestFit="1" customWidth="1" min="5" max="6"/>
    <col width="8.6640625" customWidth="1" style="10" min="7" max="15"/>
    <col width="14.6640625" customWidth="1" style="10" min="16" max="16"/>
    <col width="15.88671875" customWidth="1" style="10" min="17" max="17"/>
    <col width="14.33203125" customWidth="1" style="10" min="18" max="18"/>
    <col width="13.109375" customWidth="1" min="19" max="19"/>
  </cols>
  <sheetData>
    <row r="1" ht="76.2" customHeight="1" thickBot="1">
      <c r="A1" s="23" t="inlineStr">
        <is>
          <t>Identifiant</t>
        </is>
      </c>
      <c r="B1" s="24" t="inlineStr">
        <is>
          <t>Origine</t>
        </is>
      </c>
      <c r="C1" s="24" t="inlineStr">
        <is>
          <t>Destination</t>
        </is>
      </c>
      <c r="D1" s="24" t="inlineStr">
        <is>
          <t>Equation d'égalité (eq = 0)</t>
        </is>
      </c>
      <c r="E1" s="24" t="inlineStr">
        <is>
          <t>Equation d'inégalité borne haute (eq &lt;= 0)</t>
        </is>
      </c>
      <c r="F1" s="24" t="inlineStr">
        <is>
          <t>Equation d'inégalité borne basse (eq &gt;= 0)</t>
        </is>
      </c>
      <c r="G1" s="25">
        <f>Etiquettes!$A$9</f>
        <v/>
      </c>
      <c r="H1" s="25">
        <f>Etiquettes!$A$6</f>
        <v/>
      </c>
      <c r="I1" s="25">
        <f>Etiquettes!$A$8</f>
        <v/>
      </c>
      <c r="J1" s="25">
        <f>Etiquettes!$A$7</f>
        <v/>
      </c>
      <c r="K1" s="25">
        <f>Etiquettes!$A$14</f>
        <v/>
      </c>
      <c r="L1" s="25">
        <f>Etiquettes!$A$12</f>
        <v/>
      </c>
      <c r="M1" s="25">
        <f>Etiquettes!$A$11</f>
        <v/>
      </c>
      <c r="N1" s="25">
        <f>Etiquettes!$A$15</f>
        <v/>
      </c>
      <c r="O1" s="25">
        <f>Etiquettes!$A$13</f>
        <v/>
      </c>
      <c r="P1" s="25">
        <f>Etiquettes!$A$10</f>
        <v/>
      </c>
      <c r="Q1" s="25">
        <f>Etiquettes!$A$17</f>
        <v/>
      </c>
      <c r="R1" s="24" t="inlineStr">
        <is>
          <t>Remarque</t>
        </is>
      </c>
      <c r="S1" s="26" t="inlineStr">
        <is>
          <t>Zone filière</t>
        </is>
      </c>
    </row>
    <row r="2" ht="14.4" customHeight="1">
      <c r="A2" s="10">
        <f>'Contraintes '!A12+1</f>
        <v/>
      </c>
      <c r="B2">
        <f>'Echanges territoires'!$B$2</f>
        <v/>
      </c>
      <c r="C2">
        <f>Produits!$B$20</f>
        <v/>
      </c>
      <c r="D2" s="29">
        <f>'Consommation - IDELE'!H4</f>
        <v/>
      </c>
      <c r="G2" s="27">
        <f>Etiquettes!$C$9</f>
        <v/>
      </c>
      <c r="H2" s="120">
        <f>Etiquettes!$C$6</f>
        <v/>
      </c>
      <c r="I2" s="27">
        <f>Etiquettes!$H$8</f>
        <v/>
      </c>
      <c r="J2" s="27">
        <f>Etiquettes!$C$7</f>
        <v/>
      </c>
      <c r="S2" s="150" t="inlineStr">
        <is>
          <t>Importations, exportations et débouchés de la viande de gros bovins en 2014</t>
        </is>
      </c>
    </row>
    <row r="3">
      <c r="A3" s="10">
        <f>'Contraintes '!A13+1</f>
        <v/>
      </c>
      <c r="B3">
        <f>Secteurs!$B$6</f>
        <v/>
      </c>
      <c r="C3">
        <f>Produits!$B$20</f>
        <v/>
      </c>
      <c r="D3" s="29">
        <f>'Consommation - IDELE'!H4</f>
        <v/>
      </c>
      <c r="G3" s="27">
        <f>Etiquettes!$C$9</f>
        <v/>
      </c>
      <c r="H3" s="120">
        <f>Etiquettes!$C$6</f>
        <v/>
      </c>
      <c r="I3" s="27">
        <f>Etiquettes!$H$8</f>
        <v/>
      </c>
      <c r="J3" s="27">
        <f>Etiquettes!$C$7</f>
        <v/>
      </c>
    </row>
    <row r="4">
      <c r="A4" s="10">
        <f>'Contraintes '!A13+1</f>
        <v/>
      </c>
      <c r="B4">
        <f>Produits!$B$20</f>
        <v/>
      </c>
      <c r="C4">
        <f>'Echanges territoires'!$B$3</f>
        <v/>
      </c>
      <c r="D4" t="n">
        <v>-1</v>
      </c>
      <c r="G4" s="27">
        <f>Etiquettes!$C$9</f>
        <v/>
      </c>
      <c r="H4" s="120">
        <f>Etiquettes!$C$6</f>
        <v/>
      </c>
      <c r="I4" s="27">
        <f>Etiquettes!$H$8</f>
        <v/>
      </c>
      <c r="J4" s="27">
        <f>Etiquettes!$C$7</f>
        <v/>
      </c>
      <c r="K4" s="39" t="inlineStr">
        <is>
          <t>Part de viande de gros bovins exportée</t>
        </is>
      </c>
      <c r="L4" s="39" t="inlineStr">
        <is>
          <t>Utilisation de la répartition de 2014, en tec</t>
        </is>
      </c>
      <c r="M4" t="inlineStr">
        <is>
          <t>Où va le bœuf ? - Idele</t>
        </is>
      </c>
      <c r="N4" s="39" t="inlineStr">
        <is>
          <t>Consommation - IDELE</t>
        </is>
      </c>
      <c r="O4" s="39">
        <f>Etiquettes!$J$13</f>
        <v/>
      </c>
      <c r="P4">
        <f>_xlfn.CONCAT(K4," = ",MROUND(D2*100,0.01)," % (",M4,")")</f>
        <v/>
      </c>
    </row>
    <row r="5">
      <c r="A5" s="10">
        <f>A2+1</f>
        <v/>
      </c>
      <c r="B5">
        <f>'Echanges territoires'!$B$2</f>
        <v/>
      </c>
      <c r="C5">
        <f>Produits!$B$20</f>
        <v/>
      </c>
      <c r="D5" s="29">
        <f>'Consommation - IDELE'!H5</f>
        <v/>
      </c>
      <c r="G5" s="27">
        <f>Etiquettes!$C$9</f>
        <v/>
      </c>
      <c r="H5" s="120">
        <f>Etiquettes!$C$6</f>
        <v/>
      </c>
      <c r="I5" s="27">
        <f>Etiquettes!$H$8</f>
        <v/>
      </c>
      <c r="J5" s="27">
        <f>Etiquettes!$C$7</f>
        <v/>
      </c>
    </row>
    <row r="6">
      <c r="A6" s="10">
        <f>A3+1</f>
        <v/>
      </c>
      <c r="B6">
        <f>Secteurs!$B$6</f>
        <v/>
      </c>
      <c r="C6">
        <f>Produits!$B$20</f>
        <v/>
      </c>
      <c r="D6" s="29">
        <f>'Consommation - IDELE'!H5</f>
        <v/>
      </c>
      <c r="G6" s="27">
        <f>Etiquettes!$C$9</f>
        <v/>
      </c>
      <c r="H6" s="120">
        <f>Etiquettes!$C$6</f>
        <v/>
      </c>
      <c r="I6" s="27">
        <f>Etiquettes!$H$8</f>
        <v/>
      </c>
      <c r="J6" s="27">
        <f>Etiquettes!$C$7</f>
        <v/>
      </c>
    </row>
    <row r="7" ht="14.4" customHeight="1">
      <c r="A7" s="10">
        <f>A4+1</f>
        <v/>
      </c>
      <c r="B7">
        <f>Produits!$B$20</f>
        <v/>
      </c>
      <c r="C7">
        <f>Secteurs!$B$18</f>
        <v/>
      </c>
      <c r="D7" t="n">
        <v>-1</v>
      </c>
      <c r="G7" s="27">
        <f>Etiquettes!$C$9</f>
        <v/>
      </c>
      <c r="H7" s="120">
        <f>Etiquettes!$C$6</f>
        <v/>
      </c>
      <c r="I7" s="27">
        <f>Etiquettes!$H$8</f>
        <v/>
      </c>
      <c r="J7" s="27">
        <f>Etiquettes!$C$7</f>
        <v/>
      </c>
      <c r="K7" s="39" t="inlineStr">
        <is>
          <t>Part de viande de gros bovins consommée en GMS</t>
        </is>
      </c>
      <c r="L7" s="39" t="inlineStr">
        <is>
          <t>Utilisation de la répartition de 2014, en tec</t>
        </is>
      </c>
      <c r="M7" t="inlineStr">
        <is>
          <t>Où va le bœuf ? - Idele</t>
        </is>
      </c>
      <c r="N7" s="39" t="inlineStr">
        <is>
          <t>Consommation - IDELE</t>
        </is>
      </c>
      <c r="O7" s="39">
        <f>Etiquettes!$J$13</f>
        <v/>
      </c>
      <c r="P7">
        <f>_xlfn.CONCAT(K7," = ",MROUND(D5*100,0.01)," % (",M7,")")</f>
        <v/>
      </c>
    </row>
    <row r="8">
      <c r="A8" s="10">
        <f>A5+1</f>
        <v/>
      </c>
      <c r="B8">
        <f>'Echanges territoires'!$B$2</f>
        <v/>
      </c>
      <c r="C8">
        <f>Produits!$B$20</f>
        <v/>
      </c>
      <c r="D8" s="29">
        <f>'Consommation - IDELE'!H6</f>
        <v/>
      </c>
      <c r="G8" s="27">
        <f>Etiquettes!$C$9</f>
        <v/>
      </c>
      <c r="H8" s="120">
        <f>Etiquettes!$C$6</f>
        <v/>
      </c>
      <c r="I8" s="27">
        <f>Etiquettes!$H$8</f>
        <v/>
      </c>
      <c r="J8" s="27">
        <f>Etiquettes!$C$7</f>
        <v/>
      </c>
    </row>
    <row r="9">
      <c r="A9" s="10">
        <f>A6+1</f>
        <v/>
      </c>
      <c r="B9">
        <f>Secteurs!$B$6</f>
        <v/>
      </c>
      <c r="C9">
        <f>Produits!$B$20</f>
        <v/>
      </c>
      <c r="D9" s="29">
        <f>'Consommation - IDELE'!H6</f>
        <v/>
      </c>
      <c r="G9" s="27">
        <f>Etiquettes!$C$9</f>
        <v/>
      </c>
      <c r="H9" s="120">
        <f>Etiquettes!$C$6</f>
        <v/>
      </c>
      <c r="I9" s="27">
        <f>Etiquettes!$H$8</f>
        <v/>
      </c>
      <c r="J9" s="27">
        <f>Etiquettes!$C$7</f>
        <v/>
      </c>
    </row>
    <row r="10">
      <c r="A10" s="10">
        <f>A7+1</f>
        <v/>
      </c>
      <c r="B10">
        <f>Produits!$B$20</f>
        <v/>
      </c>
      <c r="C10">
        <f>Secteurs!$B$16</f>
        <v/>
      </c>
      <c r="D10" t="n">
        <v>-1</v>
      </c>
      <c r="G10" s="27">
        <f>Etiquettes!$C$9</f>
        <v/>
      </c>
      <c r="H10" s="120">
        <f>Etiquettes!$C$6</f>
        <v/>
      </c>
      <c r="I10" s="27">
        <f>Etiquettes!$H$8</f>
        <v/>
      </c>
      <c r="J10" s="27">
        <f>Etiquettes!$C$7</f>
        <v/>
      </c>
      <c r="K10" s="39" t="inlineStr">
        <is>
          <t>Part de viande de gros bovins consommée en boucherie</t>
        </is>
      </c>
      <c r="L10" s="39" t="inlineStr">
        <is>
          <t>Utilisation de la répartition de 2014, en tec</t>
        </is>
      </c>
      <c r="M10" t="inlineStr">
        <is>
          <t>Où va le bœuf ? - Idele</t>
        </is>
      </c>
      <c r="N10" s="39" t="inlineStr">
        <is>
          <t>Consommation - IDELE</t>
        </is>
      </c>
      <c r="O10" s="39">
        <f>Etiquettes!$J$13</f>
        <v/>
      </c>
      <c r="P10">
        <f>_xlfn.CONCAT(K10," = ",MROUND(D8*100,0.01)," % (",M10,")")</f>
        <v/>
      </c>
    </row>
    <row r="11" ht="14.4" customHeight="1">
      <c r="A11" s="10">
        <f>A8+1</f>
        <v/>
      </c>
      <c r="B11">
        <f>'Echanges territoires'!$B$2</f>
        <v/>
      </c>
      <c r="C11">
        <f>Produits!$B$20</f>
        <v/>
      </c>
      <c r="D11" s="29">
        <f>'Consommation - IDELE'!H7</f>
        <v/>
      </c>
      <c r="G11" s="27">
        <f>Etiquettes!$C$9</f>
        <v/>
      </c>
      <c r="H11" s="120">
        <f>Etiquettes!$C$6</f>
        <v/>
      </c>
      <c r="I11" s="27">
        <f>Etiquettes!$H$8</f>
        <v/>
      </c>
      <c r="J11" s="27">
        <f>Etiquettes!$C$7</f>
        <v/>
      </c>
    </row>
    <row r="12">
      <c r="A12" s="10">
        <f>A9+1</f>
        <v/>
      </c>
      <c r="B12">
        <f>Secteurs!$B$6</f>
        <v/>
      </c>
      <c r="C12">
        <f>Produits!$B$20</f>
        <v/>
      </c>
      <c r="D12" s="29">
        <f>'Consommation - IDELE'!H7</f>
        <v/>
      </c>
      <c r="G12" s="27">
        <f>Etiquettes!$C$9</f>
        <v/>
      </c>
      <c r="H12" s="120">
        <f>Etiquettes!$C$6</f>
        <v/>
      </c>
      <c r="I12" s="27">
        <f>Etiquettes!$H$8</f>
        <v/>
      </c>
      <c r="J12" s="27">
        <f>Etiquettes!$C$7</f>
        <v/>
      </c>
    </row>
    <row r="13">
      <c r="A13" s="10">
        <f>A10+1</f>
        <v/>
      </c>
      <c r="B13">
        <f>Produits!$B$20</f>
        <v/>
      </c>
      <c r="C13">
        <f>Secteurs!$B$19</f>
        <v/>
      </c>
      <c r="D13" t="n">
        <v>-1</v>
      </c>
      <c r="G13" s="27">
        <f>Etiquettes!$C$9</f>
        <v/>
      </c>
      <c r="H13" s="120">
        <f>Etiquettes!$C$6</f>
        <v/>
      </c>
      <c r="I13" s="27">
        <f>Etiquettes!$H$8</f>
        <v/>
      </c>
      <c r="J13" s="27">
        <f>Etiquettes!$C$7</f>
        <v/>
      </c>
      <c r="K13" s="39" t="inlineStr">
        <is>
          <t>Part de viande de gros bovins consommée en RHD</t>
        </is>
      </c>
      <c r="L13" s="39" t="inlineStr">
        <is>
          <t>Utilisation de la répartition de 2014, en tec</t>
        </is>
      </c>
      <c r="M13" t="inlineStr">
        <is>
          <t>Où va le bœuf ? - Idele</t>
        </is>
      </c>
      <c r="N13" s="39" t="inlineStr">
        <is>
          <t>Consommation - IDELE</t>
        </is>
      </c>
      <c r="O13" s="39">
        <f>Etiquettes!$J$13</f>
        <v/>
      </c>
      <c r="P13">
        <f>_xlfn.CONCAT(K13," = ",MROUND(D11*100,0.01)," % (",M13,")")</f>
        <v/>
      </c>
    </row>
    <row r="14">
      <c r="A14" s="10">
        <f>A11+1</f>
        <v/>
      </c>
      <c r="B14">
        <f>'Echanges territoires'!$B$2</f>
        <v/>
      </c>
      <c r="C14">
        <f>Produits!$B$20</f>
        <v/>
      </c>
      <c r="D14" s="29">
        <f>'Consommation - IDELE'!H8</f>
        <v/>
      </c>
      <c r="G14" s="27">
        <f>Etiquettes!$C$9</f>
        <v/>
      </c>
      <c r="H14" s="120">
        <f>Etiquettes!$C$6</f>
        <v/>
      </c>
      <c r="I14" s="27">
        <f>Etiquettes!$H$8</f>
        <v/>
      </c>
      <c r="J14" s="27">
        <f>Etiquettes!$C$7</f>
        <v/>
      </c>
    </row>
    <row r="15">
      <c r="A15" s="10">
        <f>A12+1</f>
        <v/>
      </c>
      <c r="B15">
        <f>Secteurs!$B$6</f>
        <v/>
      </c>
      <c r="C15">
        <f>Produits!$B$20</f>
        <v/>
      </c>
      <c r="D15" s="29">
        <f>'Consommation - IDELE'!H8</f>
        <v/>
      </c>
      <c r="G15" s="27">
        <f>Etiquettes!$C$9</f>
        <v/>
      </c>
      <c r="H15" s="120">
        <f>Etiquettes!$C$6</f>
        <v/>
      </c>
      <c r="I15" s="27">
        <f>Etiquettes!$H$8</f>
        <v/>
      </c>
      <c r="J15" s="27">
        <f>Etiquettes!$C$7</f>
        <v/>
      </c>
    </row>
    <row r="16">
      <c r="A16" s="10">
        <f>A13+1</f>
        <v/>
      </c>
      <c r="B16">
        <f>Produits!$B$20</f>
        <v/>
      </c>
      <c r="C16">
        <f>Secteurs!$B$20</f>
        <v/>
      </c>
      <c r="D16" t="n">
        <v>-1</v>
      </c>
      <c r="G16" s="27">
        <f>Etiquettes!$C$9</f>
        <v/>
      </c>
      <c r="H16" s="120">
        <f>Etiquettes!$C$6</f>
        <v/>
      </c>
      <c r="I16" s="27">
        <f>Etiquettes!$H$8</f>
        <v/>
      </c>
      <c r="J16" s="27">
        <f>Etiquettes!$C$7</f>
        <v/>
      </c>
      <c r="K16" s="39" t="inlineStr">
        <is>
          <t>Part de viande de gros bovins transformée</t>
        </is>
      </c>
      <c r="L16" s="39" t="inlineStr">
        <is>
          <t>Utilisation de la répartition de 2014, en tec</t>
        </is>
      </c>
      <c r="M16" t="inlineStr">
        <is>
          <t>Où va le bœuf ? - Idele</t>
        </is>
      </c>
      <c r="N16" s="39" t="inlineStr">
        <is>
          <t>Consommation - IDELE</t>
        </is>
      </c>
      <c r="O16" s="39">
        <f>Etiquettes!$J$13</f>
        <v/>
      </c>
      <c r="P16">
        <f>_xlfn.CONCAT(K16," = ",MROUND(D14*100,0.01)," % (",M16,")")</f>
        <v/>
      </c>
    </row>
    <row r="17">
      <c r="A17" s="10">
        <f>A14+1</f>
        <v/>
      </c>
      <c r="B17">
        <f>Secteurs!$B$6</f>
        <v/>
      </c>
      <c r="C17">
        <f>Produits!$B$20</f>
        <v/>
      </c>
      <c r="D17" s="29">
        <f>'Consommation - IDELE'!M37</f>
        <v/>
      </c>
      <c r="G17" s="27">
        <f>Etiquettes!$C$9</f>
        <v/>
      </c>
      <c r="H17" s="120">
        <f>Etiquettes!$C$6</f>
        <v/>
      </c>
      <c r="I17" s="27">
        <f>Etiquettes!$H$8</f>
        <v/>
      </c>
      <c r="J17" s="27">
        <f>Etiquettes!$C$7</f>
        <v/>
      </c>
    </row>
    <row r="18" ht="15" customHeight="1" thickBot="1">
      <c r="A18" s="10">
        <f>A15+1</f>
        <v/>
      </c>
      <c r="B18">
        <f>'Echanges territoires'!$B$2</f>
        <v/>
      </c>
      <c r="C18">
        <f>Produits!$B$20</f>
        <v/>
      </c>
      <c r="D18" t="n">
        <v>-1</v>
      </c>
      <c r="G18" s="27">
        <f>Etiquettes!$C$9</f>
        <v/>
      </c>
      <c r="H18" s="120">
        <f>Etiquettes!$C$6</f>
        <v/>
      </c>
      <c r="I18" s="27">
        <f>Etiquettes!$H$8</f>
        <v/>
      </c>
      <c r="J18" s="27">
        <f>Etiquettes!$C$7</f>
        <v/>
      </c>
      <c r="K18" s="39" t="inlineStr">
        <is>
          <t>Part de viande de gros bovins importée</t>
        </is>
      </c>
      <c r="L18" s="39" t="inlineStr">
        <is>
          <t>Utilisation de la répartition de 2014, en tec</t>
        </is>
      </c>
      <c r="M18" t="inlineStr">
        <is>
          <t>Où va le bœuf ? - Idele</t>
        </is>
      </c>
      <c r="N18" s="39" t="inlineStr">
        <is>
          <t>Consommation - IDELE</t>
        </is>
      </c>
      <c r="O18" s="39">
        <f>Etiquettes!$J$13</f>
        <v/>
      </c>
      <c r="P18">
        <f>_xlfn.CONCAT(K18," = ",MROUND(D17*100,0.01)," % (",M18,")")</f>
        <v/>
      </c>
    </row>
    <row r="19">
      <c r="A19" s="10">
        <f>A17+1</f>
        <v/>
      </c>
      <c r="B19">
        <f>'Echanges territoires'!$B$2</f>
        <v/>
      </c>
      <c r="C19">
        <f>Produits!$B$20</f>
        <v/>
      </c>
      <c r="D19" s="29">
        <f>'Consommation - IDELE'!M59</f>
        <v/>
      </c>
      <c r="G19" s="27">
        <f>Etiquettes!$C$9</f>
        <v/>
      </c>
      <c r="H19" s="120">
        <f>Etiquettes!$C$6</f>
        <v/>
      </c>
      <c r="I19" s="27">
        <f>Etiquettes!$I$8</f>
        <v/>
      </c>
      <c r="J19" s="27">
        <f>Etiquettes!$C$7</f>
        <v/>
      </c>
      <c r="S19" s="150" t="inlineStr">
        <is>
          <t>Importations, exportations et débouchés de la viande de gros bovins en 2019</t>
        </is>
      </c>
    </row>
    <row r="20">
      <c r="A20" s="10">
        <f>A18+1</f>
        <v/>
      </c>
      <c r="B20">
        <f>Secteurs!$B$6</f>
        <v/>
      </c>
      <c r="C20">
        <f>Produits!$B$20</f>
        <v/>
      </c>
      <c r="D20" s="29">
        <f>'Consommation - IDELE'!M59</f>
        <v/>
      </c>
      <c r="G20" s="27">
        <f>Etiquettes!$C$9</f>
        <v/>
      </c>
      <c r="H20" s="120">
        <f>Etiquettes!$C$6</f>
        <v/>
      </c>
      <c r="I20" s="27">
        <f>Etiquettes!$I$8</f>
        <v/>
      </c>
      <c r="J20" s="27">
        <f>Etiquettes!$C$7</f>
        <v/>
      </c>
    </row>
    <row r="21">
      <c r="A21" s="10">
        <f>A18+1</f>
        <v/>
      </c>
      <c r="B21">
        <f>Produits!$B$20</f>
        <v/>
      </c>
      <c r="C21">
        <f>'Echanges territoires'!$B$3</f>
        <v/>
      </c>
      <c r="D21" t="n">
        <v>-1</v>
      </c>
      <c r="G21" s="27">
        <f>Etiquettes!$C$9</f>
        <v/>
      </c>
      <c r="H21" s="120">
        <f>Etiquettes!$C$6</f>
        <v/>
      </c>
      <c r="I21" s="27">
        <f>Etiquettes!$I$8</f>
        <v/>
      </c>
      <c r="J21" s="27">
        <f>Etiquettes!$C$7</f>
        <v/>
      </c>
      <c r="K21" s="39" t="inlineStr">
        <is>
          <t>Part de viande de gros bovins exportée</t>
        </is>
      </c>
      <c r="L21" s="39" t="inlineStr">
        <is>
          <t>Utilisation de la répartition en tec</t>
        </is>
      </c>
      <c r="M21" t="inlineStr">
        <is>
          <t>Où va le bœuf ? - Idele</t>
        </is>
      </c>
      <c r="N21" s="39" t="inlineStr">
        <is>
          <t>Consommation - IDELE</t>
        </is>
      </c>
      <c r="O21" s="39">
        <f>Etiquettes!$J$13</f>
        <v/>
      </c>
      <c r="P21">
        <f>_xlfn.CONCAT(K21," = ",MROUND(D19*100,0.01)," % (",M21,")")</f>
        <v/>
      </c>
    </row>
    <row r="22">
      <c r="A22" s="10">
        <f>A19+1</f>
        <v/>
      </c>
      <c r="B22">
        <f>'Echanges territoires'!$B$2</f>
        <v/>
      </c>
      <c r="C22">
        <f>Produits!$B$20</f>
        <v/>
      </c>
      <c r="D22" s="29">
        <f>'Consommation - IDELE'!M60</f>
        <v/>
      </c>
      <c r="G22" s="27">
        <f>Etiquettes!$C$9</f>
        <v/>
      </c>
      <c r="H22" s="120">
        <f>Etiquettes!$C$6</f>
        <v/>
      </c>
      <c r="I22" s="27">
        <f>Etiquettes!$I$8</f>
        <v/>
      </c>
      <c r="J22" s="27">
        <f>Etiquettes!$C$7</f>
        <v/>
      </c>
    </row>
    <row r="23">
      <c r="A23" s="10">
        <f>A20+1</f>
        <v/>
      </c>
      <c r="B23">
        <f>Secteurs!$B$6</f>
        <v/>
      </c>
      <c r="C23">
        <f>Produits!$B$20</f>
        <v/>
      </c>
      <c r="D23" s="29">
        <f>'Consommation - IDELE'!M60</f>
        <v/>
      </c>
      <c r="G23" s="27">
        <f>Etiquettes!$C$9</f>
        <v/>
      </c>
      <c r="H23" s="120">
        <f>Etiquettes!$C$6</f>
        <v/>
      </c>
      <c r="I23" s="27">
        <f>Etiquettes!$I$8</f>
        <v/>
      </c>
      <c r="J23" s="27">
        <f>Etiquettes!$C$7</f>
        <v/>
      </c>
    </row>
    <row r="24">
      <c r="A24" s="10">
        <f>A21+1</f>
        <v/>
      </c>
      <c r="B24">
        <f>Produits!$B$20</f>
        <v/>
      </c>
      <c r="C24">
        <f>Secteurs!$B$18</f>
        <v/>
      </c>
      <c r="D24" t="n">
        <v>-1</v>
      </c>
      <c r="G24" s="27">
        <f>Etiquettes!$C$9</f>
        <v/>
      </c>
      <c r="H24" s="120">
        <f>Etiquettes!$C$6</f>
        <v/>
      </c>
      <c r="I24" s="27">
        <f>Etiquettes!$I$8</f>
        <v/>
      </c>
      <c r="J24" s="27">
        <f>Etiquettes!$C$7</f>
        <v/>
      </c>
      <c r="K24" s="39" t="inlineStr">
        <is>
          <t>Part de viande de gros bovins consommée en GMS</t>
        </is>
      </c>
      <c r="L24" s="39" t="inlineStr">
        <is>
          <t>Utilisation de la répartition en tec, comprenant également la viande transformée</t>
        </is>
      </c>
      <c r="M24" t="inlineStr">
        <is>
          <t>Où va le bœuf ? - Idele</t>
        </is>
      </c>
      <c r="N24" s="39" t="inlineStr">
        <is>
          <t>Consommation - IDELE</t>
        </is>
      </c>
      <c r="O24" s="39">
        <f>Etiquettes!$J$13</f>
        <v/>
      </c>
      <c r="P24">
        <f>_xlfn.CONCAT(K24," = ",MROUND(D22*100,0.01)," % (",M24,")")</f>
        <v/>
      </c>
    </row>
    <row r="25">
      <c r="A25" s="10">
        <f>A22+1</f>
        <v/>
      </c>
      <c r="B25">
        <f>'Echanges territoires'!$B$2</f>
        <v/>
      </c>
      <c r="C25">
        <f>Produits!$B$20</f>
        <v/>
      </c>
      <c r="D25" s="29">
        <f>'Consommation - IDELE'!M61</f>
        <v/>
      </c>
      <c r="G25" s="27">
        <f>Etiquettes!$C$9</f>
        <v/>
      </c>
      <c r="H25" s="120">
        <f>Etiquettes!$C$6</f>
        <v/>
      </c>
      <c r="I25" s="27">
        <f>Etiquettes!$I$8</f>
        <v/>
      </c>
      <c r="J25" s="27">
        <f>Etiquettes!$C$7</f>
        <v/>
      </c>
    </row>
    <row r="26">
      <c r="A26" s="10">
        <f>A23+1</f>
        <v/>
      </c>
      <c r="B26">
        <f>Secteurs!$B$6</f>
        <v/>
      </c>
      <c r="C26">
        <f>Produits!$B$20</f>
        <v/>
      </c>
      <c r="D26" s="29">
        <f>'Consommation - IDELE'!M61</f>
        <v/>
      </c>
      <c r="G26" s="27">
        <f>Etiquettes!$C$9</f>
        <v/>
      </c>
      <c r="H26" s="120">
        <f>Etiquettes!$C$6</f>
        <v/>
      </c>
      <c r="I26" s="27">
        <f>Etiquettes!$I$8</f>
        <v/>
      </c>
      <c r="J26" s="27">
        <f>Etiquettes!$C$7</f>
        <v/>
      </c>
    </row>
    <row r="27">
      <c r="A27" s="10">
        <f>A24+1</f>
        <v/>
      </c>
      <c r="B27">
        <f>Produits!$B$20</f>
        <v/>
      </c>
      <c r="C27">
        <f>Secteurs!$B$16</f>
        <v/>
      </c>
      <c r="D27" t="n">
        <v>-1</v>
      </c>
      <c r="G27" s="27">
        <f>Etiquettes!$C$9</f>
        <v/>
      </c>
      <c r="H27" s="120">
        <f>Etiquettes!$C$6</f>
        <v/>
      </c>
      <c r="I27" s="27">
        <f>Etiquettes!$I$8</f>
        <v/>
      </c>
      <c r="J27" s="27">
        <f>Etiquettes!$C$7</f>
        <v/>
      </c>
      <c r="K27" s="39" t="inlineStr">
        <is>
          <t>Part de viande de gros bovins consommée en boucherie</t>
        </is>
      </c>
      <c r="L27" s="39" t="inlineStr">
        <is>
          <t>Utilisation de la répartition en tec, comprenant également la viande transformée</t>
        </is>
      </c>
      <c r="M27" t="inlineStr">
        <is>
          <t>Où va le bœuf ? - Idele</t>
        </is>
      </c>
      <c r="N27" s="39" t="inlineStr">
        <is>
          <t>Consommation - IDELE</t>
        </is>
      </c>
      <c r="O27" s="39">
        <f>Etiquettes!$J$13</f>
        <v/>
      </c>
      <c r="P27">
        <f>_xlfn.CONCAT(K27," = ",MROUND(D25*100,0.01)," % (",M27,")")</f>
        <v/>
      </c>
    </row>
    <row r="28">
      <c r="A28" s="10">
        <f>A25+1</f>
        <v/>
      </c>
      <c r="B28">
        <f>'Echanges territoires'!$B$2</f>
        <v/>
      </c>
      <c r="C28">
        <f>Produits!$B$20</f>
        <v/>
      </c>
      <c r="D28" s="29">
        <f>'Consommation - IDELE'!M62</f>
        <v/>
      </c>
      <c r="G28" s="27">
        <f>Etiquettes!$C$9</f>
        <v/>
      </c>
      <c r="H28" s="120">
        <f>Etiquettes!$C$6</f>
        <v/>
      </c>
      <c r="I28" s="27">
        <f>Etiquettes!$I$8</f>
        <v/>
      </c>
      <c r="J28" s="27">
        <f>Etiquettes!$C$7</f>
        <v/>
      </c>
    </row>
    <row r="29">
      <c r="A29" s="10">
        <f>A26+1</f>
        <v/>
      </c>
      <c r="B29">
        <f>Secteurs!$B$6</f>
        <v/>
      </c>
      <c r="C29">
        <f>Produits!$B$20</f>
        <v/>
      </c>
      <c r="D29" s="29">
        <f>'Consommation - IDELE'!M62</f>
        <v/>
      </c>
      <c r="G29" s="27">
        <f>Etiquettes!$C$9</f>
        <v/>
      </c>
      <c r="H29" s="120">
        <f>Etiquettes!$C$6</f>
        <v/>
      </c>
      <c r="I29" s="27">
        <f>Etiquettes!$I$8</f>
        <v/>
      </c>
      <c r="J29" s="27">
        <f>Etiquettes!$C$7</f>
        <v/>
      </c>
    </row>
    <row r="30">
      <c r="A30" s="10">
        <f>A27+1</f>
        <v/>
      </c>
      <c r="B30">
        <f>Produits!$B$20</f>
        <v/>
      </c>
      <c r="C30">
        <f>Secteurs!$B$19</f>
        <v/>
      </c>
      <c r="D30" t="n">
        <v>-1</v>
      </c>
      <c r="G30" s="27">
        <f>Etiquettes!$C$9</f>
        <v/>
      </c>
      <c r="H30" s="120">
        <f>Etiquettes!$C$6</f>
        <v/>
      </c>
      <c r="I30" s="27">
        <f>Etiquettes!$I$8</f>
        <v/>
      </c>
      <c r="J30" s="27">
        <f>Etiquettes!$C$7</f>
        <v/>
      </c>
      <c r="K30" s="39" t="inlineStr">
        <is>
          <t>Part de viande de gros bovins consommée en RHD</t>
        </is>
      </c>
      <c r="L30" s="39" t="inlineStr">
        <is>
          <t>Utilisation de la répartition en tec, comprenant également la viande transformée</t>
        </is>
      </c>
      <c r="M30" t="inlineStr">
        <is>
          <t>Où va le bœuf ? - Idele</t>
        </is>
      </c>
      <c r="N30" s="39" t="inlineStr">
        <is>
          <t>Consommation - IDELE</t>
        </is>
      </c>
      <c r="O30" s="39">
        <f>Etiquettes!$J$13</f>
        <v/>
      </c>
      <c r="P30">
        <f>_xlfn.CONCAT(K30," = ",MROUND(D28*100,0.01)," % (",M30,")")</f>
        <v/>
      </c>
    </row>
    <row r="31">
      <c r="A31" s="10">
        <f>A28+1</f>
        <v/>
      </c>
      <c r="B31">
        <f>'Echanges territoires'!$B$2</f>
        <v/>
      </c>
      <c r="C31">
        <f>Produits!$B$20</f>
        <v/>
      </c>
      <c r="D31" s="29">
        <f>'Consommation - IDELE'!M63</f>
        <v/>
      </c>
      <c r="G31" s="27">
        <f>Etiquettes!$C$9</f>
        <v/>
      </c>
      <c r="H31" s="120">
        <f>Etiquettes!$C$6</f>
        <v/>
      </c>
      <c r="I31" s="27">
        <f>Etiquettes!$I$8</f>
        <v/>
      </c>
      <c r="J31" s="27">
        <f>Etiquettes!$C$7</f>
        <v/>
      </c>
    </row>
    <row r="32">
      <c r="A32" s="10">
        <f>A29+1</f>
        <v/>
      </c>
      <c r="B32">
        <f>Secteurs!$B$6</f>
        <v/>
      </c>
      <c r="C32">
        <f>Produits!$B$20</f>
        <v/>
      </c>
      <c r="D32" s="29">
        <f>'Consommation - IDELE'!M63</f>
        <v/>
      </c>
      <c r="G32" s="27">
        <f>Etiquettes!$C$9</f>
        <v/>
      </c>
      <c r="H32" s="120">
        <f>Etiquettes!$C$6</f>
        <v/>
      </c>
      <c r="I32" s="27">
        <f>Etiquettes!$I$8</f>
        <v/>
      </c>
      <c r="J32" s="27">
        <f>Etiquettes!$C$7</f>
        <v/>
      </c>
    </row>
    <row r="33">
      <c r="A33" s="10">
        <f>A30+1</f>
        <v/>
      </c>
      <c r="B33">
        <f>Produits!$B$20</f>
        <v/>
      </c>
      <c r="C33">
        <f>Secteurs!$B$20</f>
        <v/>
      </c>
      <c r="D33" t="n">
        <v>-1</v>
      </c>
      <c r="G33" s="27">
        <f>Etiquettes!$C$9</f>
        <v/>
      </c>
      <c r="H33" s="120">
        <f>Etiquettes!$C$6</f>
        <v/>
      </c>
      <c r="I33" s="27">
        <f>Etiquettes!$I$8</f>
        <v/>
      </c>
      <c r="J33" s="27">
        <f>Etiquettes!$C$7</f>
        <v/>
      </c>
      <c r="K33" s="39" t="inlineStr">
        <is>
          <t>Part de viande de gros bovins pour la fabrication de plats préparés</t>
        </is>
      </c>
      <c r="L33" s="39" t="inlineStr">
        <is>
          <t>Utilisation de la répartition en tec, ne comprenant pas la viande transformée</t>
        </is>
      </c>
      <c r="M33" t="inlineStr">
        <is>
          <t>Où va le bœuf ? - Idele</t>
        </is>
      </c>
      <c r="N33" s="39" t="inlineStr">
        <is>
          <t>Consommation - IDELE</t>
        </is>
      </c>
      <c r="O33" s="39">
        <f>Etiquettes!$J$13</f>
        <v/>
      </c>
      <c r="P33">
        <f>_xlfn.CONCAT(K33," = ",MROUND(D31*100,0.01)," % (",M33,")")</f>
        <v/>
      </c>
    </row>
    <row r="34">
      <c r="A34" s="10">
        <f>A31+1</f>
        <v/>
      </c>
      <c r="B34">
        <f>'Echanges territoires'!$B$2</f>
        <v/>
      </c>
      <c r="C34">
        <f>Produits!$B$20</f>
        <v/>
      </c>
      <c r="D34" s="29">
        <f>'Consommation - IDELE'!M64</f>
        <v/>
      </c>
      <c r="G34" s="27">
        <f>Etiquettes!$C$9</f>
        <v/>
      </c>
      <c r="H34" s="120">
        <f>Etiquettes!$C$6</f>
        <v/>
      </c>
      <c r="I34" s="27">
        <f>Etiquettes!$I$8</f>
        <v/>
      </c>
      <c r="J34" s="27">
        <f>Etiquettes!$C$7</f>
        <v/>
      </c>
    </row>
    <row r="35">
      <c r="A35" s="10">
        <f>A32+1</f>
        <v/>
      </c>
      <c r="B35">
        <f>Secteurs!$B$6</f>
        <v/>
      </c>
      <c r="C35">
        <f>Produits!$B$20</f>
        <v/>
      </c>
      <c r="D35" s="29">
        <f>'Consommation - IDELE'!M64</f>
        <v/>
      </c>
      <c r="G35" s="27">
        <f>Etiquettes!$C$9</f>
        <v/>
      </c>
      <c r="H35" s="120">
        <f>Etiquettes!$C$6</f>
        <v/>
      </c>
      <c r="I35" s="27">
        <f>Etiquettes!$I$8</f>
        <v/>
      </c>
      <c r="J35" s="27">
        <f>Etiquettes!$C$7</f>
        <v/>
      </c>
    </row>
    <row r="36">
      <c r="A36" s="10">
        <f>A33+1</f>
        <v/>
      </c>
      <c r="B36">
        <f>Produits!$B$20</f>
        <v/>
      </c>
      <c r="C36">
        <f>Secteurs!$B$13</f>
        <v/>
      </c>
      <c r="D36" t="n">
        <v>-1</v>
      </c>
      <c r="G36" s="27">
        <f>Etiquettes!$C$9</f>
        <v/>
      </c>
      <c r="H36" s="120">
        <f>Etiquettes!$C$6</f>
        <v/>
      </c>
      <c r="I36" s="27">
        <f>Etiquettes!$I$8</f>
        <v/>
      </c>
      <c r="J36" s="27">
        <f>Etiquettes!$C$7</f>
        <v/>
      </c>
      <c r="K36" s="39" t="inlineStr">
        <is>
          <t>Part de viande de gros bovins vendue directement ou autoconsommée</t>
        </is>
      </c>
      <c r="L36" s="39" t="inlineStr">
        <is>
          <t>Utilisation de la répartition en tec</t>
        </is>
      </c>
      <c r="M36" t="inlineStr">
        <is>
          <t>Où va le bœuf ? - Idele</t>
        </is>
      </c>
      <c r="N36" s="39" t="inlineStr">
        <is>
          <t>Consommation - IDELE</t>
        </is>
      </c>
      <c r="O36" s="39">
        <f>Etiquettes!$J$13</f>
        <v/>
      </c>
      <c r="P36">
        <f>_xlfn.CONCAT(K36," = ",MROUND(D34*100,0.01)," % (",M36,")")</f>
        <v/>
      </c>
    </row>
    <row r="37">
      <c r="A37" s="10">
        <f>A34+1</f>
        <v/>
      </c>
      <c r="B37">
        <f>Secteurs!$B$6</f>
        <v/>
      </c>
      <c r="C37">
        <f>Produits!$B$20</f>
        <v/>
      </c>
      <c r="D37" s="29">
        <f>'Consommation - IDELE'!L93</f>
        <v/>
      </c>
      <c r="G37" s="27">
        <f>Etiquettes!$C$9</f>
        <v/>
      </c>
      <c r="H37" s="120">
        <f>Etiquettes!$C$6</f>
        <v/>
      </c>
      <c r="I37" s="27">
        <f>Etiquettes!$I$8</f>
        <v/>
      </c>
      <c r="J37" s="27">
        <f>Etiquettes!$C$7</f>
        <v/>
      </c>
    </row>
    <row r="38" ht="15" customHeight="1" thickBot="1">
      <c r="A38" s="10">
        <f>A35+1</f>
        <v/>
      </c>
      <c r="B38">
        <f>'Echanges territoires'!$B$2</f>
        <v/>
      </c>
      <c r="C38">
        <f>Produits!$B$20</f>
        <v/>
      </c>
      <c r="D38" t="n">
        <v>-1</v>
      </c>
      <c r="G38" s="27">
        <f>Etiquettes!$C$9</f>
        <v/>
      </c>
      <c r="H38" s="120">
        <f>Etiquettes!$C$6</f>
        <v/>
      </c>
      <c r="I38" s="27">
        <f>Etiquettes!$I$8</f>
        <v/>
      </c>
      <c r="J38" s="27">
        <f>Etiquettes!$C$7</f>
        <v/>
      </c>
      <c r="K38" s="39" t="inlineStr">
        <is>
          <t>Part de viande de gros bovins importée</t>
        </is>
      </c>
      <c r="L38" s="39" t="inlineStr">
        <is>
          <t>Utilisation de la répartition en tec</t>
        </is>
      </c>
      <c r="M38" t="inlineStr">
        <is>
          <t>Où va le bœuf ? - Idele</t>
        </is>
      </c>
      <c r="N38" s="39" t="inlineStr">
        <is>
          <t>Consommation - IDELE</t>
        </is>
      </c>
      <c r="O38" s="39">
        <f>Etiquettes!$J$13</f>
        <v/>
      </c>
      <c r="P38">
        <f>_xlfn.CONCAT(K38," = ",MROUND(D37*100,0.01)," % (",M38,")")</f>
        <v/>
      </c>
    </row>
    <row r="39">
      <c r="A39" s="10">
        <f>A37+1</f>
        <v/>
      </c>
      <c r="B39">
        <f>Produits!$B$20</f>
        <v/>
      </c>
      <c r="C39">
        <f>Secteurs!$B$10</f>
        <v/>
      </c>
      <c r="D39" s="29">
        <f>'Consommation - IDELE'!H115</f>
        <v/>
      </c>
      <c r="G39" s="27">
        <f>Etiquettes!$C$9</f>
        <v/>
      </c>
      <c r="H39" s="120">
        <f>Etiquettes!$C$6</f>
        <v/>
      </c>
      <c r="I39" s="27">
        <f>Etiquettes!$J$8</f>
        <v/>
      </c>
      <c r="J39" s="27">
        <f>Etiquettes!$C$7</f>
        <v/>
      </c>
      <c r="S39" s="150" t="inlineStr">
        <is>
          <t>Importations, exportations et débouchés de la viande de gros bovins en 2022</t>
        </is>
      </c>
    </row>
    <row r="40">
      <c r="A40" s="10">
        <f>A38+1</f>
        <v/>
      </c>
      <c r="B40">
        <f>Produits!$B$20</f>
        <v/>
      </c>
      <c r="C40">
        <f>Secteurs!$B$18</f>
        <v/>
      </c>
      <c r="D40" t="n">
        <v>-1</v>
      </c>
      <c r="G40" s="27">
        <f>Etiquettes!$C$9</f>
        <v/>
      </c>
      <c r="H40" s="120">
        <f>Etiquettes!$C$6</f>
        <v/>
      </c>
      <c r="I40" s="27">
        <f>Etiquettes!$J$8</f>
        <v/>
      </c>
      <c r="J40" s="27">
        <f>Etiquettes!$C$7</f>
        <v/>
      </c>
      <c r="K40" s="39" t="inlineStr">
        <is>
          <t>Part de viande de gros bovins consommée en GMS</t>
        </is>
      </c>
      <c r="L40" s="39" t="inlineStr">
        <is>
          <t>Utilisation de la répartition de 2022, en tec, comprenant également la viande transformée</t>
        </is>
      </c>
      <c r="M40" t="inlineStr">
        <is>
          <t>Où va le bœuf ? - Idele</t>
        </is>
      </c>
      <c r="N40" s="39" t="inlineStr">
        <is>
          <t>Consommation - IDELE</t>
        </is>
      </c>
      <c r="O40" s="39">
        <f>Etiquettes!$J$13</f>
        <v/>
      </c>
      <c r="P40">
        <f>_xlfn.CONCAT(K40," = ",MROUND(D39*100,0.01)," % (",M40,")")</f>
        <v/>
      </c>
    </row>
    <row r="41">
      <c r="A41" s="10">
        <f>A39+1</f>
        <v/>
      </c>
      <c r="B41">
        <f>Produits!$B$20</f>
        <v/>
      </c>
      <c r="C41">
        <f>Secteurs!$B$10</f>
        <v/>
      </c>
      <c r="D41" s="29">
        <f>'Consommation - IDELE'!H116</f>
        <v/>
      </c>
      <c r="G41" s="27">
        <f>Etiquettes!$C$9</f>
        <v/>
      </c>
      <c r="H41" s="120">
        <f>Etiquettes!$C$6</f>
        <v/>
      </c>
      <c r="I41" s="27">
        <f>Etiquettes!$J$8</f>
        <v/>
      </c>
      <c r="J41" s="27">
        <f>Etiquettes!$C$7</f>
        <v/>
      </c>
    </row>
    <row r="42">
      <c r="A42" s="10">
        <f>A40+1</f>
        <v/>
      </c>
      <c r="B42">
        <f>Produits!$B$20</f>
        <v/>
      </c>
      <c r="C42">
        <f>Secteurs!$B$16</f>
        <v/>
      </c>
      <c r="D42" t="n">
        <v>-1</v>
      </c>
      <c r="G42" s="27">
        <f>Etiquettes!$C$9</f>
        <v/>
      </c>
      <c r="H42" s="120">
        <f>Etiquettes!$C$6</f>
        <v/>
      </c>
      <c r="I42" s="27">
        <f>Etiquettes!$J$8</f>
        <v/>
      </c>
      <c r="J42" s="27">
        <f>Etiquettes!$C$7</f>
        <v/>
      </c>
      <c r="K42" s="39" t="inlineStr">
        <is>
          <t>Part de viande de gros bovins consommée en boucherie</t>
        </is>
      </c>
      <c r="L42" s="39" t="inlineStr">
        <is>
          <t>Utilisation de la répartition de 2022, en tec, comprenant également la viande transformée</t>
        </is>
      </c>
      <c r="M42" t="inlineStr">
        <is>
          <t>Où va le bœuf ? - Idele</t>
        </is>
      </c>
      <c r="N42" s="39" t="inlineStr">
        <is>
          <t>Consommation - IDELE</t>
        </is>
      </c>
      <c r="O42" s="39">
        <f>Etiquettes!$J$13</f>
        <v/>
      </c>
      <c r="P42">
        <f>_xlfn.CONCAT(K42," = ",MROUND(D41*100,0.01)," % (",M42,")")</f>
        <v/>
      </c>
    </row>
    <row r="43">
      <c r="A43" s="10">
        <f>A41+1</f>
        <v/>
      </c>
      <c r="B43">
        <f>Produits!$B$20</f>
        <v/>
      </c>
      <c r="C43">
        <f>Secteurs!$B$10</f>
        <v/>
      </c>
      <c r="D43" s="29">
        <f>'Consommation - IDELE'!H117</f>
        <v/>
      </c>
      <c r="G43" s="27">
        <f>Etiquettes!$C$9</f>
        <v/>
      </c>
      <c r="H43" s="120">
        <f>Etiquettes!$C$6</f>
        <v/>
      </c>
      <c r="I43" s="27">
        <f>Etiquettes!$J$8</f>
        <v/>
      </c>
      <c r="J43" s="27">
        <f>Etiquettes!$C$7</f>
        <v/>
      </c>
    </row>
    <row r="44">
      <c r="A44" s="10">
        <f>A42+1</f>
        <v/>
      </c>
      <c r="B44">
        <f>Produits!$B$20</f>
        <v/>
      </c>
      <c r="C44">
        <f>Secteurs!$B$19</f>
        <v/>
      </c>
      <c r="D44" t="n">
        <v>-1</v>
      </c>
      <c r="G44" s="27">
        <f>Etiquettes!$C$9</f>
        <v/>
      </c>
      <c r="H44" s="120">
        <f>Etiquettes!$C$6</f>
        <v/>
      </c>
      <c r="I44" s="27">
        <f>Etiquettes!$J$8</f>
        <v/>
      </c>
      <c r="J44" s="27">
        <f>Etiquettes!$C$7</f>
        <v/>
      </c>
      <c r="K44" s="39" t="inlineStr">
        <is>
          <t>Part de viande de gros bovins consommée en RHD</t>
        </is>
      </c>
      <c r="L44" s="39" t="inlineStr">
        <is>
          <t>Utilisation de la répartition de 2022, en tec, comprenant également la viande transformée</t>
        </is>
      </c>
      <c r="M44" t="inlineStr">
        <is>
          <t>Où va le bœuf ? - Idele</t>
        </is>
      </c>
      <c r="N44" s="39" t="inlineStr">
        <is>
          <t>Consommation - IDELE</t>
        </is>
      </c>
      <c r="O44" s="39">
        <f>Etiquettes!$J$13</f>
        <v/>
      </c>
      <c r="P44">
        <f>_xlfn.CONCAT(K44," = ",MROUND(D43*100,0.01)," % (",M44,")")</f>
        <v/>
      </c>
    </row>
    <row r="45">
      <c r="A45" s="10">
        <f>A43+1</f>
        <v/>
      </c>
      <c r="B45">
        <f>Produits!$B$20</f>
        <v/>
      </c>
      <c r="C45">
        <f>Secteurs!$B$10</f>
        <v/>
      </c>
      <c r="D45" s="29">
        <f>'Consommation - IDELE'!H118</f>
        <v/>
      </c>
      <c r="G45" s="27">
        <f>Etiquettes!$C$9</f>
        <v/>
      </c>
      <c r="H45" s="120">
        <f>Etiquettes!$C$6</f>
        <v/>
      </c>
      <c r="I45" s="27">
        <f>Etiquettes!$J$8</f>
        <v/>
      </c>
      <c r="J45" s="27">
        <f>Etiquettes!$C$7</f>
        <v/>
      </c>
    </row>
    <row r="46">
      <c r="A46" s="10">
        <f>A44+1</f>
        <v/>
      </c>
      <c r="B46">
        <f>Produits!$B$20</f>
        <v/>
      </c>
      <c r="C46">
        <f>Secteurs!$B$20</f>
        <v/>
      </c>
      <c r="D46" t="n">
        <v>-1</v>
      </c>
      <c r="G46" s="27">
        <f>Etiquettes!$C$9</f>
        <v/>
      </c>
      <c r="H46" s="120">
        <f>Etiquettes!$C$6</f>
        <v/>
      </c>
      <c r="I46" s="27">
        <f>Etiquettes!$J$8</f>
        <v/>
      </c>
      <c r="J46" s="27">
        <f>Etiquettes!$C$7</f>
        <v/>
      </c>
      <c r="K46" s="39" t="inlineStr">
        <is>
          <t>Part de viande de gros bovins pour la fabrication de plats préparés</t>
        </is>
      </c>
      <c r="L46" s="39" t="inlineStr">
        <is>
          <t>Utilisation de la répartition de 2022, en tec, ne comprenant pas la viande transformée</t>
        </is>
      </c>
      <c r="M46" t="inlineStr">
        <is>
          <t>Où va le bœuf ? - Idele</t>
        </is>
      </c>
      <c r="N46" s="39" t="inlineStr">
        <is>
          <t>Consommation - IDELE</t>
        </is>
      </c>
      <c r="O46" s="39">
        <f>Etiquettes!$J$13</f>
        <v/>
      </c>
      <c r="P46">
        <f>_xlfn.CONCAT(K46," = ",MROUND(D45*100,0.01)," % (",M46,")")</f>
        <v/>
      </c>
    </row>
    <row r="47">
      <c r="A47" s="10">
        <f>A45+1</f>
        <v/>
      </c>
      <c r="B47">
        <f>Produits!$B$20</f>
        <v/>
      </c>
      <c r="C47">
        <f>Secteurs!$B$10</f>
        <v/>
      </c>
      <c r="D47" s="29">
        <f>'Consommation - IDELE'!H119</f>
        <v/>
      </c>
      <c r="G47" s="27">
        <f>Etiquettes!$C$9</f>
        <v/>
      </c>
      <c r="H47" s="120">
        <f>Etiquettes!$C$6</f>
        <v/>
      </c>
      <c r="I47" s="27">
        <f>Etiquettes!$J$8</f>
        <v/>
      </c>
      <c r="J47" s="27">
        <f>Etiquettes!$C$7</f>
        <v/>
      </c>
    </row>
    <row r="48">
      <c r="A48" s="10">
        <f>A46+1</f>
        <v/>
      </c>
      <c r="B48">
        <f>Produits!$B$20</f>
        <v/>
      </c>
      <c r="C48">
        <f>Secteurs!$B$13</f>
        <v/>
      </c>
      <c r="D48" t="n">
        <v>-1</v>
      </c>
      <c r="G48" s="27">
        <f>Etiquettes!$C$9</f>
        <v/>
      </c>
      <c r="H48" s="120">
        <f>Etiquettes!$C$6</f>
        <v/>
      </c>
      <c r="I48" s="27">
        <f>Etiquettes!$J$8</f>
        <v/>
      </c>
      <c r="J48" s="27">
        <f>Etiquettes!$C$7</f>
        <v/>
      </c>
      <c r="K48" s="39" t="inlineStr">
        <is>
          <t>Part de viande de gros bovins vendue directement ou autoconsommée</t>
        </is>
      </c>
      <c r="L48" s="39" t="inlineStr">
        <is>
          <t>Utilisation de la répartition de 2022, en tec</t>
        </is>
      </c>
      <c r="M48" t="inlineStr">
        <is>
          <t>Où va le bœuf ? - Idele</t>
        </is>
      </c>
      <c r="N48" s="39" t="inlineStr">
        <is>
          <t>Consommation - IDELE</t>
        </is>
      </c>
      <c r="O48" s="39">
        <f>Etiquettes!$J$13</f>
        <v/>
      </c>
      <c r="P48">
        <f>_xlfn.CONCAT(K48," = ",MROUND(D47*100,0.01)," % (",M48,")")</f>
        <v/>
      </c>
    </row>
    <row r="49">
      <c r="A49" s="10">
        <f>A47+1</f>
        <v/>
      </c>
      <c r="B49">
        <f>Secteurs!$B$6</f>
        <v/>
      </c>
      <c r="C49">
        <f>Produits!$B$20</f>
        <v/>
      </c>
      <c r="D49" s="29">
        <f>'Consommation - IDELE'!G137</f>
        <v/>
      </c>
      <c r="G49" s="27">
        <f>Etiquettes!$C$9</f>
        <v/>
      </c>
      <c r="H49" s="120">
        <f>Etiquettes!$C$6</f>
        <v/>
      </c>
      <c r="I49" s="27">
        <f>Etiquettes!$J$8</f>
        <v/>
      </c>
      <c r="J49" s="27">
        <f>Etiquettes!$C$7</f>
        <v/>
      </c>
    </row>
    <row r="50">
      <c r="A50" s="10">
        <f>A48+1</f>
        <v/>
      </c>
      <c r="B50">
        <f>Produits!$B$20</f>
        <v/>
      </c>
      <c r="C50">
        <f>'Echanges territoires'!$B$3</f>
        <v/>
      </c>
      <c r="D50" t="n">
        <v>-1</v>
      </c>
      <c r="G50" s="27">
        <f>Etiquettes!$C$9</f>
        <v/>
      </c>
      <c r="H50" s="120">
        <f>Etiquettes!$C$6</f>
        <v/>
      </c>
      <c r="I50" s="27">
        <f>Etiquettes!$J$8</f>
        <v/>
      </c>
      <c r="J50" s="27">
        <f>Etiquettes!$C$7</f>
        <v/>
      </c>
      <c r="K50" s="39" t="inlineStr">
        <is>
          <t>Part de viande de gros bovins exportée</t>
        </is>
      </c>
      <c r="L50" s="39" t="inlineStr">
        <is>
          <t>Utilisation de la répartition de 2022, en tec</t>
        </is>
      </c>
      <c r="M50" t="inlineStr">
        <is>
          <t>Où va le bœuf ? - Idele</t>
        </is>
      </c>
      <c r="N50" s="39" t="inlineStr">
        <is>
          <t>Consommation - IDELE</t>
        </is>
      </c>
      <c r="O50" s="39">
        <f>Etiquettes!$J$13</f>
        <v/>
      </c>
      <c r="P50">
        <f>_xlfn.CONCAT(K50," = ",MROUND(D49*100,0.01)," % (",M50,")")</f>
        <v/>
      </c>
    </row>
    <row r="51">
      <c r="A51" s="10">
        <f>A49+1</f>
        <v/>
      </c>
      <c r="B51">
        <f>Secteurs!$B$6</f>
        <v/>
      </c>
      <c r="C51">
        <f>Produits!$B$20</f>
        <v/>
      </c>
      <c r="D51" s="29">
        <f>'Consommation - IDELE'!G161</f>
        <v/>
      </c>
      <c r="G51" s="27">
        <f>Etiquettes!$C$9</f>
        <v/>
      </c>
      <c r="H51" s="120">
        <f>Etiquettes!$C$6</f>
        <v/>
      </c>
      <c r="I51" s="27">
        <f>Etiquettes!$J$8</f>
        <v/>
      </c>
      <c r="J51" s="27">
        <f>Etiquettes!$C$7</f>
        <v/>
      </c>
    </row>
    <row r="52" ht="15" customHeight="1" thickBot="1">
      <c r="A52" s="10">
        <f>A50+1</f>
        <v/>
      </c>
      <c r="B52">
        <f>'Echanges territoires'!$B$2</f>
        <v/>
      </c>
      <c r="C52">
        <f>Produits!$B$20</f>
        <v/>
      </c>
      <c r="D52" t="n">
        <v>-1</v>
      </c>
      <c r="G52" s="27">
        <f>Etiquettes!$C$9</f>
        <v/>
      </c>
      <c r="H52" s="120">
        <f>Etiquettes!$C$6</f>
        <v/>
      </c>
      <c r="I52" s="27">
        <f>Etiquettes!$J$8</f>
        <v/>
      </c>
      <c r="J52" s="27">
        <f>Etiquettes!$C$7</f>
        <v/>
      </c>
      <c r="K52" s="39" t="inlineStr">
        <is>
          <t>Part de viande de gros bovins importée</t>
        </is>
      </c>
      <c r="L52" s="39" t="inlineStr">
        <is>
          <t>Utilisation de la répartition de 2022, en tec</t>
        </is>
      </c>
      <c r="M52" t="inlineStr">
        <is>
          <t>Où va le bœuf ? - Idele</t>
        </is>
      </c>
      <c r="N52" s="39" t="inlineStr">
        <is>
          <t>Consommation - IDELE</t>
        </is>
      </c>
      <c r="O52" s="39">
        <f>Etiquettes!$J$13</f>
        <v/>
      </c>
      <c r="P52">
        <f>_xlfn.CONCAT(K52," = ",MROUND(D51*100,0.01)," % (",M52,")")</f>
        <v/>
      </c>
    </row>
    <row r="53">
      <c r="A53" s="10">
        <f>A51+1</f>
        <v/>
      </c>
      <c r="B53">
        <f>Produits!$B$19</f>
        <v/>
      </c>
      <c r="C53">
        <f>Secteurs!$B$10</f>
        <v/>
      </c>
      <c r="D53" s="29">
        <f>'Consommation - IDELE'!G181</f>
        <v/>
      </c>
      <c r="G53" s="27">
        <f>Etiquettes!$C$9</f>
        <v/>
      </c>
      <c r="H53" s="120">
        <f>Etiquettes!$C$6</f>
        <v/>
      </c>
      <c r="I53" s="120">
        <f>Etiquettes!$C$8</f>
        <v/>
      </c>
      <c r="J53" s="27">
        <f>Etiquettes!$C$7</f>
        <v/>
      </c>
      <c r="S53" s="150" t="inlineStr">
        <is>
          <t>Débouchés de la viande de veaux en 2022</t>
        </is>
      </c>
    </row>
    <row r="54">
      <c r="A54" s="10">
        <f>A52+1</f>
        <v/>
      </c>
      <c r="B54">
        <f>Produits!$B$19</f>
        <v/>
      </c>
      <c r="C54">
        <f>Secteurs!$B$18</f>
        <v/>
      </c>
      <c r="D54" t="n">
        <v>-1</v>
      </c>
      <c r="G54" s="27">
        <f>Etiquettes!$C$9</f>
        <v/>
      </c>
      <c r="H54" s="120">
        <f>Etiquettes!$C$6</f>
        <v/>
      </c>
      <c r="I54" s="120">
        <f>Etiquettes!$C$8</f>
        <v/>
      </c>
      <c r="J54" s="27">
        <f>Etiquettes!$C$7</f>
        <v/>
      </c>
      <c r="K54" s="39" t="inlineStr">
        <is>
          <t>Part de viande de veaux consommée en GMS</t>
        </is>
      </c>
      <c r="L54" s="39" t="inlineStr">
        <is>
          <t>Utilisation de la répartition de 2022, en tec, comprenant également la viande transformée</t>
        </is>
      </c>
      <c r="M54" t="inlineStr">
        <is>
          <t>Où va le veau ? - Idele</t>
        </is>
      </c>
      <c r="N54" s="39" t="inlineStr">
        <is>
          <t>Consommation - IDELE</t>
        </is>
      </c>
      <c r="O54" s="39">
        <f>Etiquettes!$J$13</f>
        <v/>
      </c>
      <c r="P54">
        <f>_xlfn.CONCAT(K54," = ",MROUND(D53*100,0.01)," % (",M54,")")</f>
        <v/>
      </c>
    </row>
    <row r="55">
      <c r="A55" s="10">
        <f>A53+1</f>
        <v/>
      </c>
      <c r="B55">
        <f>Produits!$B$19</f>
        <v/>
      </c>
      <c r="C55">
        <f>Secteurs!$B$10</f>
        <v/>
      </c>
      <c r="D55" s="29">
        <f>'Consommation - IDELE'!G182</f>
        <v/>
      </c>
      <c r="G55" s="27">
        <f>Etiquettes!$C$9</f>
        <v/>
      </c>
      <c r="H55" s="120">
        <f>Etiquettes!$C$6</f>
        <v/>
      </c>
      <c r="I55" s="120">
        <f>Etiquettes!$C$8</f>
        <v/>
      </c>
      <c r="J55" s="27">
        <f>Etiquettes!$C$7</f>
        <v/>
      </c>
    </row>
    <row r="56">
      <c r="A56" s="10">
        <f>A54+1</f>
        <v/>
      </c>
      <c r="B56">
        <f>Produits!$B$19</f>
        <v/>
      </c>
      <c r="C56">
        <f>Secteurs!$B$16</f>
        <v/>
      </c>
      <c r="D56" t="n">
        <v>-1</v>
      </c>
      <c r="G56" s="27">
        <f>Etiquettes!$C$9</f>
        <v/>
      </c>
      <c r="H56" s="120">
        <f>Etiquettes!$C$6</f>
        <v/>
      </c>
      <c r="I56" s="120">
        <f>Etiquettes!$C$8</f>
        <v/>
      </c>
      <c r="J56" s="27">
        <f>Etiquettes!$C$7</f>
        <v/>
      </c>
      <c r="K56" s="39" t="inlineStr">
        <is>
          <t>Part de viande de veaux consommée en boucherie</t>
        </is>
      </c>
      <c r="L56" s="39" t="inlineStr">
        <is>
          <t>Utilisation de la répartition de 2022, en tec, comprenant également la viande transformée</t>
        </is>
      </c>
      <c r="M56" t="inlineStr">
        <is>
          <t>Où va le veau ? - Idele</t>
        </is>
      </c>
      <c r="N56" s="39" t="inlineStr">
        <is>
          <t>Consommation - IDELE</t>
        </is>
      </c>
      <c r="O56" s="39">
        <f>Etiquettes!$J$13</f>
        <v/>
      </c>
      <c r="P56">
        <f>_xlfn.CONCAT(K56," = ",MROUND(D55*100,0.01)," % (",M56,")")</f>
        <v/>
      </c>
    </row>
    <row r="57">
      <c r="A57" s="10">
        <f>A55+1</f>
        <v/>
      </c>
      <c r="B57">
        <f>Produits!$B$19</f>
        <v/>
      </c>
      <c r="C57">
        <f>Secteurs!$B$10</f>
        <v/>
      </c>
      <c r="D57" s="29">
        <f>'Consommation - IDELE'!G183</f>
        <v/>
      </c>
      <c r="G57" s="27">
        <f>Etiquettes!$C$9</f>
        <v/>
      </c>
      <c r="H57" s="120">
        <f>Etiquettes!$C$6</f>
        <v/>
      </c>
      <c r="I57" s="120">
        <f>Etiquettes!$C$8</f>
        <v/>
      </c>
      <c r="J57" s="27">
        <f>Etiquettes!$C$7</f>
        <v/>
      </c>
    </row>
    <row r="58">
      <c r="A58" s="10">
        <f>A56+1</f>
        <v/>
      </c>
      <c r="B58">
        <f>Produits!$B$19</f>
        <v/>
      </c>
      <c r="C58">
        <f>Secteurs!$B$19</f>
        <v/>
      </c>
      <c r="D58" t="n">
        <v>-1</v>
      </c>
      <c r="G58" s="27">
        <f>Etiquettes!$C$9</f>
        <v/>
      </c>
      <c r="H58" s="120">
        <f>Etiquettes!$C$6</f>
        <v/>
      </c>
      <c r="I58" s="120">
        <f>Etiquettes!$C$8</f>
        <v/>
      </c>
      <c r="J58" s="27">
        <f>Etiquettes!$C$7</f>
        <v/>
      </c>
      <c r="K58" s="39" t="inlineStr">
        <is>
          <t>Part de viande de veaux consommée en RHD</t>
        </is>
      </c>
      <c r="L58" s="39" t="inlineStr">
        <is>
          <t>Utilisation de la répartition de 2022, en tec, comprenant également la viande transformée</t>
        </is>
      </c>
      <c r="M58" t="inlineStr">
        <is>
          <t>Où va le veau ? - Idele</t>
        </is>
      </c>
      <c r="N58" s="39" t="inlineStr">
        <is>
          <t>Consommation - IDELE</t>
        </is>
      </c>
      <c r="O58" s="39">
        <f>Etiquettes!$J$13</f>
        <v/>
      </c>
      <c r="P58">
        <f>_xlfn.CONCAT(K58," = ",MROUND(D57*100,0.01)," % (",M58,")")</f>
        <v/>
      </c>
    </row>
    <row r="59">
      <c r="A59" s="10">
        <f>A57+1</f>
        <v/>
      </c>
      <c r="B59">
        <f>Produits!$B$19</f>
        <v/>
      </c>
      <c r="C59">
        <f>Secteurs!$B$10</f>
        <v/>
      </c>
      <c r="D59" s="29">
        <f>'Consommation - IDELE'!G184</f>
        <v/>
      </c>
      <c r="G59" s="27">
        <f>Etiquettes!$C$9</f>
        <v/>
      </c>
      <c r="H59" s="120">
        <f>Etiquettes!$C$6</f>
        <v/>
      </c>
      <c r="I59" s="120">
        <f>Etiquettes!$C$8</f>
        <v/>
      </c>
      <c r="J59" s="27">
        <f>Etiquettes!$C$7</f>
        <v/>
      </c>
    </row>
    <row r="60">
      <c r="A60" s="10">
        <f>A58+1</f>
        <v/>
      </c>
      <c r="B60">
        <f>Produits!$B$19</f>
        <v/>
      </c>
      <c r="C60">
        <f>Secteurs!$B$13</f>
        <v/>
      </c>
      <c r="D60" t="n">
        <v>-1</v>
      </c>
      <c r="G60" s="27">
        <f>Etiquettes!$C$9</f>
        <v/>
      </c>
      <c r="H60" s="120">
        <f>Etiquettes!$C$6</f>
        <v/>
      </c>
      <c r="I60" s="120">
        <f>Etiquettes!$C$8</f>
        <v/>
      </c>
      <c r="J60" s="27">
        <f>Etiquettes!$C$7</f>
        <v/>
      </c>
      <c r="K60" s="39" t="inlineStr">
        <is>
          <t>Part de viande de veaux vendue directement ou autoconsommée</t>
        </is>
      </c>
      <c r="L60" s="39" t="inlineStr">
        <is>
          <t>Utilisation de la répartition de 2022, en tec</t>
        </is>
      </c>
      <c r="M60" t="inlineStr">
        <is>
          <t>Où va le veau ? - Idele</t>
        </is>
      </c>
      <c r="N60" s="39" t="inlineStr">
        <is>
          <t>Consommation - IDELE</t>
        </is>
      </c>
      <c r="O60" s="39">
        <f>Etiquettes!$J$13</f>
        <v/>
      </c>
      <c r="P60">
        <f>_xlfn.CONCAT(K60," = ",MROUND(D59*100,0.01)," % (",M60,")")</f>
        <v/>
      </c>
    </row>
  </sheetData>
  <mergeCells count="4">
    <mergeCell ref="S2:S18"/>
    <mergeCell ref="S19:S38"/>
    <mergeCell ref="S39:S52"/>
    <mergeCell ref="S53:S60"/>
  </mergeCells>
  <pageMargins left="0.75" right="0.75" top="1" bottom="1" header="0.5" footer="0.5"/>
</worksheet>
</file>

<file path=xl/worksheets/sheet23.xml><?xml version="1.0" encoding="utf-8"?>
<worksheet xmlns="http://schemas.openxmlformats.org/spreadsheetml/2006/main">
  <sheetPr>
    <tabColor theme="1"/>
    <outlinePr summaryBelow="1" summaryRight="1"/>
    <pageSetUpPr/>
  </sheetPr>
  <dimension ref="A1:O25"/>
  <sheetViews>
    <sheetView workbookViewId="0">
      <selection activeCell="E2" sqref="E2"/>
    </sheetView>
  </sheetViews>
  <sheetFormatPr baseColWidth="10" defaultRowHeight="14.4"/>
  <cols>
    <col width="31.21875" bestFit="1" customWidth="1" min="1" max="1"/>
    <col width="20" bestFit="1" customWidth="1" min="2" max="2"/>
    <col width="15.5546875" customWidth="1" min="4" max="4"/>
  </cols>
  <sheetData>
    <row r="1" ht="15" customHeight="1" thickBot="1">
      <c r="A1" s="133" t="inlineStr">
        <is>
          <t>Origine</t>
        </is>
      </c>
      <c r="B1" s="134" t="inlineStr">
        <is>
          <t>Destination</t>
        </is>
      </c>
      <c r="C1" s="134" t="inlineStr">
        <is>
          <t>Valeur</t>
        </is>
      </c>
      <c r="D1" s="134" t="inlineStr">
        <is>
          <t>Incertitude</t>
        </is>
      </c>
      <c r="E1">
        <f t="array" ref="E1:O25">_xlfn._xlws.FILTER('Contraintes  '!G1:Q200,ISTEXT('Contraintes  '!P1:P200))</f>
        <v/>
      </c>
      <c r="F1" t="inlineStr">
        <is>
          <t>Filière</t>
        </is>
      </c>
      <c r="G1" t="inlineStr">
        <is>
          <t>Année</t>
        </is>
      </c>
      <c r="H1" t="inlineStr">
        <is>
          <t>Territoire</t>
        </is>
      </c>
      <c r="I1" t="inlineStr">
        <is>
          <t>Traduction</t>
        </is>
      </c>
      <c r="J1" t="inlineStr">
        <is>
          <t>Hypothèse</t>
        </is>
      </c>
      <c r="K1" t="inlineStr">
        <is>
          <t>Source</t>
        </is>
      </c>
      <c r="L1" t="inlineStr">
        <is>
          <t>Onglet source fichier Excel</t>
        </is>
      </c>
      <c r="M1" t="inlineStr">
        <is>
          <t>Type de donnée collectée</t>
        </is>
      </c>
      <c r="N1" t="inlineStr">
        <is>
          <t>Information collectée</t>
        </is>
      </c>
      <c r="O1" t="inlineStr">
        <is>
          <t>Fiabilité des données</t>
        </is>
      </c>
    </row>
    <row r="2">
      <c r="A2">
        <f t="array" ref="A2:B25">_xlfn._xlws.FILTER('Contraintes  '!B2:C200,ISTEXT('Contraintes  '!P2:P200))</f>
        <v/>
      </c>
      <c r="B2" t="inlineStr">
        <is>
          <t>Export</t>
        </is>
      </c>
      <c r="E2" t="inlineStr">
        <is>
          <t>kt</t>
        </is>
      </c>
      <c r="F2" t="inlineStr">
        <is>
          <t>Viande bovine</t>
        </is>
      </c>
      <c r="G2" t="n">
        <v>2015</v>
      </c>
      <c r="H2" t="inlineStr">
        <is>
          <t>France</t>
        </is>
      </c>
      <c r="I2" t="inlineStr">
        <is>
          <t>Part de viande de gros bovins exportée</t>
        </is>
      </c>
      <c r="J2" t="inlineStr">
        <is>
          <t>Utilisation de la répartition de 2014, en tec</t>
        </is>
      </c>
      <c r="K2" t="inlineStr">
        <is>
          <t>Où va le bœuf ? - Idele</t>
        </is>
      </c>
      <c r="L2" t="inlineStr">
        <is>
          <t>Consommation - IDELE</t>
        </is>
      </c>
      <c r="M2" t="inlineStr">
        <is>
          <t>Répartition</t>
        </is>
      </c>
      <c r="N2" t="inlineStr">
        <is>
          <t>Part de viande de gros bovins exportée = 14 % (Où va le bœuf ? - Idele)</t>
        </is>
      </c>
      <c r="O2" t="n">
        <v>0</v>
      </c>
    </row>
    <row r="3">
      <c r="A3" t="inlineStr">
        <is>
          <t>Viande de gros bovins</t>
        </is>
      </c>
      <c r="B3" t="inlineStr">
        <is>
          <t>GMS</t>
        </is>
      </c>
      <c r="E3" t="inlineStr">
        <is>
          <t>kt</t>
        </is>
      </c>
      <c r="F3" t="inlineStr">
        <is>
          <t>Viande bovine</t>
        </is>
      </c>
      <c r="G3" t="n">
        <v>2015</v>
      </c>
      <c r="H3" t="inlineStr">
        <is>
          <t>France</t>
        </is>
      </c>
      <c r="I3" t="inlineStr">
        <is>
          <t>Part de viande de gros bovins consommée en GMS</t>
        </is>
      </c>
      <c r="J3" t="inlineStr">
        <is>
          <t>Utilisation de la répartition de 2014, en tec</t>
        </is>
      </c>
      <c r="K3" t="inlineStr">
        <is>
          <t>Où va le bœuf ? - Idele</t>
        </is>
      </c>
      <c r="L3" t="inlineStr">
        <is>
          <t>Consommation - IDELE</t>
        </is>
      </c>
      <c r="M3" t="inlineStr">
        <is>
          <t>Répartition</t>
        </is>
      </c>
      <c r="N3" t="inlineStr">
        <is>
          <t>Part de viande de gros bovins consommée en GMS = 26 % (Où va le bœuf ? - Idele)</t>
        </is>
      </c>
      <c r="O3" t="n">
        <v>0</v>
      </c>
    </row>
    <row r="4">
      <c r="A4" t="inlineStr">
        <is>
          <t>Viande de gros bovins</t>
        </is>
      </c>
      <c r="B4" t="inlineStr">
        <is>
          <t>Boucherie</t>
        </is>
      </c>
      <c r="E4" t="inlineStr">
        <is>
          <t>kt</t>
        </is>
      </c>
      <c r="F4" t="inlineStr">
        <is>
          <t>Viande bovine</t>
        </is>
      </c>
      <c r="G4" t="n">
        <v>2015</v>
      </c>
      <c r="H4" t="inlineStr">
        <is>
          <t>France</t>
        </is>
      </c>
      <c r="I4" t="inlineStr">
        <is>
          <t>Part de viande de gros bovins consommée en boucherie</t>
        </is>
      </c>
      <c r="J4" t="inlineStr">
        <is>
          <t>Utilisation de la répartition de 2014, en tec</t>
        </is>
      </c>
      <c r="K4" t="inlineStr">
        <is>
          <t>Où va le bœuf ? - Idele</t>
        </is>
      </c>
      <c r="L4" t="inlineStr">
        <is>
          <t>Consommation - IDELE</t>
        </is>
      </c>
      <c r="M4" t="inlineStr">
        <is>
          <t>Répartition</t>
        </is>
      </c>
      <c r="N4" t="inlineStr">
        <is>
          <t>Part de viande de gros bovins consommée en boucherie = 12 % (Où va le bœuf ? - Idele)</t>
        </is>
      </c>
      <c r="O4" t="n">
        <v>0</v>
      </c>
    </row>
    <row r="5">
      <c r="A5" t="inlineStr">
        <is>
          <t>Viande de gros bovins</t>
        </is>
      </c>
      <c r="B5" t="inlineStr">
        <is>
          <t>RHD</t>
        </is>
      </c>
      <c r="E5" t="inlineStr">
        <is>
          <t>kt</t>
        </is>
      </c>
      <c r="F5" t="inlineStr">
        <is>
          <t>Viande bovine</t>
        </is>
      </c>
      <c r="G5" t="n">
        <v>2015</v>
      </c>
      <c r="H5" t="inlineStr">
        <is>
          <t>France</t>
        </is>
      </c>
      <c r="I5" t="inlineStr">
        <is>
          <t>Part de viande de gros bovins consommée en RHD</t>
        </is>
      </c>
      <c r="J5" t="inlineStr">
        <is>
          <t>Utilisation de la répartition de 2014, en tec</t>
        </is>
      </c>
      <c r="K5" t="inlineStr">
        <is>
          <t>Où va le bœuf ? - Idele</t>
        </is>
      </c>
      <c r="L5" t="inlineStr">
        <is>
          <t>Consommation - IDELE</t>
        </is>
      </c>
      <c r="M5" t="inlineStr">
        <is>
          <t>Répartition</t>
        </is>
      </c>
      <c r="N5" t="inlineStr">
        <is>
          <t>Part de viande de gros bovins consommée en RHD = 7 % (Où va le bœuf ? - Idele)</t>
        </is>
      </c>
      <c r="O5" t="n">
        <v>0</v>
      </c>
    </row>
    <row r="6">
      <c r="A6" t="inlineStr">
        <is>
          <t>Viande de gros bovins</t>
        </is>
      </c>
      <c r="B6" t="inlineStr">
        <is>
          <t>Autres IAA</t>
        </is>
      </c>
      <c r="E6" t="inlineStr">
        <is>
          <t>kt</t>
        </is>
      </c>
      <c r="F6" t="inlineStr">
        <is>
          <t>Viande bovine</t>
        </is>
      </c>
      <c r="G6" t="n">
        <v>2015</v>
      </c>
      <c r="H6" t="inlineStr">
        <is>
          <t>France</t>
        </is>
      </c>
      <c r="I6" t="inlineStr">
        <is>
          <t>Part de viande de gros bovins transformée</t>
        </is>
      </c>
      <c r="J6" t="inlineStr">
        <is>
          <t>Utilisation de la répartition de 2014, en tec</t>
        </is>
      </c>
      <c r="K6" t="inlineStr">
        <is>
          <t>Où va le bœuf ? - Idele</t>
        </is>
      </c>
      <c r="L6" t="inlineStr">
        <is>
          <t>Consommation - IDELE</t>
        </is>
      </c>
      <c r="M6" t="inlineStr">
        <is>
          <t>Répartition</t>
        </is>
      </c>
      <c r="N6" t="inlineStr">
        <is>
          <t>Part de viande de gros bovins transformée = 41 % (Où va le bœuf ? - Idele)</t>
        </is>
      </c>
      <c r="O6" t="n">
        <v>0</v>
      </c>
    </row>
    <row r="7">
      <c r="A7" t="inlineStr">
        <is>
          <t>Import</t>
        </is>
      </c>
      <c r="B7" t="inlineStr">
        <is>
          <t>Viande de gros bovins</t>
        </is>
      </c>
      <c r="E7" t="inlineStr">
        <is>
          <t>kt</t>
        </is>
      </c>
      <c r="F7" t="inlineStr">
        <is>
          <t>Viande bovine</t>
        </is>
      </c>
      <c r="G7" t="n">
        <v>2015</v>
      </c>
      <c r="H7" t="inlineStr">
        <is>
          <t>France</t>
        </is>
      </c>
      <c r="I7" t="inlineStr">
        <is>
          <t>Part de viande de gros bovins importée</t>
        </is>
      </c>
      <c r="J7" t="inlineStr">
        <is>
          <t>Utilisation de la répartition de 2014, en tec</t>
        </is>
      </c>
      <c r="K7" t="inlineStr">
        <is>
          <t>Où va le bœuf ? - Idele</t>
        </is>
      </c>
      <c r="L7" t="inlineStr">
        <is>
          <t>Consommation - IDELE</t>
        </is>
      </c>
      <c r="M7" t="inlineStr">
        <is>
          <t>Répartition</t>
        </is>
      </c>
      <c r="N7" t="inlineStr">
        <is>
          <t>Part de viande de gros bovins importée = 26,35 % (Où va le bœuf ? - Idele)</t>
        </is>
      </c>
      <c r="O7" t="n">
        <v>0</v>
      </c>
    </row>
    <row r="8">
      <c r="A8" t="inlineStr">
        <is>
          <t>Viande de gros bovins</t>
        </is>
      </c>
      <c r="B8" t="inlineStr">
        <is>
          <t>Export</t>
        </is>
      </c>
      <c r="E8" t="inlineStr">
        <is>
          <t>kt</t>
        </is>
      </c>
      <c r="F8" t="inlineStr">
        <is>
          <t>Viande bovine</t>
        </is>
      </c>
      <c r="G8" t="n">
        <v>2019</v>
      </c>
      <c r="H8" t="inlineStr">
        <is>
          <t>France</t>
        </is>
      </c>
      <c r="I8" t="inlineStr">
        <is>
          <t>Part de viande de gros bovins exportée</t>
        </is>
      </c>
      <c r="J8" t="inlineStr">
        <is>
          <t>Utilisation de la répartition en tec</t>
        </is>
      </c>
      <c r="K8" t="inlineStr">
        <is>
          <t>Où va le bœuf ? - Idele</t>
        </is>
      </c>
      <c r="L8" t="inlineStr">
        <is>
          <t>Consommation - IDELE</t>
        </is>
      </c>
      <c r="M8" t="inlineStr">
        <is>
          <t>Répartition</t>
        </is>
      </c>
      <c r="N8" t="inlineStr">
        <is>
          <t>Part de viande de gros bovins exportée = 15 % (Où va le bœuf ? - Idele)</t>
        </is>
      </c>
      <c r="O8" t="n">
        <v>0</v>
      </c>
    </row>
    <row r="9">
      <c r="A9" t="inlineStr">
        <is>
          <t>Viande de gros bovins</t>
        </is>
      </c>
      <c r="B9" t="inlineStr">
        <is>
          <t>GMS</t>
        </is>
      </c>
      <c r="E9" t="inlineStr">
        <is>
          <t>kt</t>
        </is>
      </c>
      <c r="F9" t="inlineStr">
        <is>
          <t>Viande bovine</t>
        </is>
      </c>
      <c r="G9" t="n">
        <v>2019</v>
      </c>
      <c r="H9" t="inlineStr">
        <is>
          <t>France</t>
        </is>
      </c>
      <c r="I9" t="inlineStr">
        <is>
          <t>Part de viande de gros bovins consommée en GMS</t>
        </is>
      </c>
      <c r="J9" t="inlineStr">
        <is>
          <t>Utilisation de la répartition en tec, comprenant également la viande transformée</t>
        </is>
      </c>
      <c r="K9" t="inlineStr">
        <is>
          <t>Où va le bœuf ? - Idele</t>
        </is>
      </c>
      <c r="L9" t="inlineStr">
        <is>
          <t>Consommation - IDELE</t>
        </is>
      </c>
      <c r="M9" t="inlineStr">
        <is>
          <t>Répartition</t>
        </is>
      </c>
      <c r="N9" t="inlineStr">
        <is>
          <t>Part de viande de gros bovins consommée en GMS = 39 % (Où va le bœuf ? - Idele)</t>
        </is>
      </c>
      <c r="O9" t="n">
        <v>0</v>
      </c>
    </row>
    <row r="10">
      <c r="A10" t="inlineStr">
        <is>
          <t>Viande de gros bovins</t>
        </is>
      </c>
      <c r="B10" t="inlineStr">
        <is>
          <t>Boucherie</t>
        </is>
      </c>
      <c r="E10" t="inlineStr">
        <is>
          <t>kt</t>
        </is>
      </c>
      <c r="F10" t="inlineStr">
        <is>
          <t>Viande bovine</t>
        </is>
      </c>
      <c r="G10" t="n">
        <v>2019</v>
      </c>
      <c r="H10" t="inlineStr">
        <is>
          <t>France</t>
        </is>
      </c>
      <c r="I10" t="inlineStr">
        <is>
          <t>Part de viande de gros bovins consommée en boucherie</t>
        </is>
      </c>
      <c r="J10" t="inlineStr">
        <is>
          <t>Utilisation de la répartition en tec, comprenant également la viande transformée</t>
        </is>
      </c>
      <c r="K10" t="inlineStr">
        <is>
          <t>Où va le bœuf ? - Idele</t>
        </is>
      </c>
      <c r="L10" t="inlineStr">
        <is>
          <t>Consommation - IDELE</t>
        </is>
      </c>
      <c r="M10" t="inlineStr">
        <is>
          <t>Répartition</t>
        </is>
      </c>
      <c r="N10" t="inlineStr">
        <is>
          <t>Part de viande de gros bovins consommée en boucherie = 9 % (Où va le bœuf ? - Idele)</t>
        </is>
      </c>
      <c r="O10" t="n">
        <v>0</v>
      </c>
    </row>
    <row r="11">
      <c r="A11" t="inlineStr">
        <is>
          <t>Viande de gros bovins</t>
        </is>
      </c>
      <c r="B11" t="inlineStr">
        <is>
          <t>RHD</t>
        </is>
      </c>
      <c r="E11" t="inlineStr">
        <is>
          <t>kt</t>
        </is>
      </c>
      <c r="F11" t="inlineStr">
        <is>
          <t>Viande bovine</t>
        </is>
      </c>
      <c r="G11" t="n">
        <v>2019</v>
      </c>
      <c r="H11" t="inlineStr">
        <is>
          <t>France</t>
        </is>
      </c>
      <c r="I11" t="inlineStr">
        <is>
          <t>Part de viande de gros bovins consommée en RHD</t>
        </is>
      </c>
      <c r="J11" t="inlineStr">
        <is>
          <t>Utilisation de la répartition en tec, comprenant également la viande transformée</t>
        </is>
      </c>
      <c r="K11" t="inlineStr">
        <is>
          <t>Où va le bœuf ? - Idele</t>
        </is>
      </c>
      <c r="L11" t="inlineStr">
        <is>
          <t>Consommation - IDELE</t>
        </is>
      </c>
      <c r="M11" t="inlineStr">
        <is>
          <t>Répartition</t>
        </is>
      </c>
      <c r="N11" t="inlineStr">
        <is>
          <t>Part de viande de gros bovins consommée en RHD = 23 % (Où va le bœuf ? - Idele)</t>
        </is>
      </c>
      <c r="O11" t="n">
        <v>0</v>
      </c>
    </row>
    <row r="12">
      <c r="A12" t="inlineStr">
        <is>
          <t>Viande de gros bovins</t>
        </is>
      </c>
      <c r="B12" t="inlineStr">
        <is>
          <t>Autres IAA</t>
        </is>
      </c>
      <c r="E12" t="inlineStr">
        <is>
          <t>kt</t>
        </is>
      </c>
      <c r="F12" t="inlineStr">
        <is>
          <t>Viande bovine</t>
        </is>
      </c>
      <c r="G12" t="n">
        <v>2019</v>
      </c>
      <c r="H12" t="inlineStr">
        <is>
          <t>France</t>
        </is>
      </c>
      <c r="I12" t="inlineStr">
        <is>
          <t>Part de viande de gros bovins pour la fabrication de plats préparés</t>
        </is>
      </c>
      <c r="J12" t="inlineStr">
        <is>
          <t>Utilisation de la répartition en tec, ne comprenant pas la viande transformée</t>
        </is>
      </c>
      <c r="K12" t="inlineStr">
        <is>
          <t>Où va le bœuf ? - Idele</t>
        </is>
      </c>
      <c r="L12" t="inlineStr">
        <is>
          <t>Consommation - IDELE</t>
        </is>
      </c>
      <c r="M12" t="inlineStr">
        <is>
          <t>Répartition</t>
        </is>
      </c>
      <c r="N12" t="inlineStr">
        <is>
          <t>Part de viande de gros bovins pour la fabrication de plats préparés = 10 % (Où va le bœuf ? - Idele)</t>
        </is>
      </c>
      <c r="O12" t="n">
        <v>0</v>
      </c>
    </row>
    <row r="13">
      <c r="A13" t="inlineStr">
        <is>
          <t>Viande de gros bovins</t>
        </is>
      </c>
      <c r="B13" t="inlineStr">
        <is>
          <t>Vente directe et autoconsommation</t>
        </is>
      </c>
      <c r="E13" t="inlineStr">
        <is>
          <t>kt</t>
        </is>
      </c>
      <c r="F13" t="inlineStr">
        <is>
          <t>Viande bovine</t>
        </is>
      </c>
      <c r="G13" t="n">
        <v>2019</v>
      </c>
      <c r="H13" t="inlineStr">
        <is>
          <t>France</t>
        </is>
      </c>
      <c r="I13" t="inlineStr">
        <is>
          <t>Part de viande de gros bovins vendue directement ou autoconsommée</t>
        </is>
      </c>
      <c r="J13" t="inlineStr">
        <is>
          <t>Utilisation de la répartition en tec</t>
        </is>
      </c>
      <c r="K13" t="inlineStr">
        <is>
          <t>Où va le bœuf ? - Idele</t>
        </is>
      </c>
      <c r="L13" t="inlineStr">
        <is>
          <t>Consommation - IDELE</t>
        </is>
      </c>
      <c r="M13" t="inlineStr">
        <is>
          <t>Répartition</t>
        </is>
      </c>
      <c r="N13" t="inlineStr">
        <is>
          <t>Part de viande de gros bovins vendue directement ou autoconsommée = 4 % (Où va le bœuf ? - Idele)</t>
        </is>
      </c>
      <c r="O13" t="n">
        <v>0</v>
      </c>
    </row>
    <row r="14">
      <c r="A14" t="inlineStr">
        <is>
          <t>Import</t>
        </is>
      </c>
      <c r="B14" t="inlineStr">
        <is>
          <t>Viande de gros bovins</t>
        </is>
      </c>
      <c r="E14" t="inlineStr">
        <is>
          <t>kt</t>
        </is>
      </c>
      <c r="F14" t="inlineStr">
        <is>
          <t>Viande bovine</t>
        </is>
      </c>
      <c r="G14" t="n">
        <v>2019</v>
      </c>
      <c r="H14" t="inlineStr">
        <is>
          <t>France</t>
        </is>
      </c>
      <c r="I14" t="inlineStr">
        <is>
          <t>Part de viande de gros bovins importée</t>
        </is>
      </c>
      <c r="J14" t="inlineStr">
        <is>
          <t>Utilisation de la répartition en tec</t>
        </is>
      </c>
      <c r="K14" t="inlineStr">
        <is>
          <t>Où va le bœuf ? - Idele</t>
        </is>
      </c>
      <c r="L14" t="inlineStr">
        <is>
          <t>Consommation - IDELE</t>
        </is>
      </c>
      <c r="M14" t="inlineStr">
        <is>
          <t>Répartition</t>
        </is>
      </c>
      <c r="N14" t="inlineStr">
        <is>
          <t>Part de viande de gros bovins importée = 23,89 % (Où va le bœuf ? - Idele)</t>
        </is>
      </c>
      <c r="O14" t="n">
        <v>0</v>
      </c>
    </row>
    <row r="15">
      <c r="A15" t="inlineStr">
        <is>
          <t>Viande de gros bovins</t>
        </is>
      </c>
      <c r="B15" t="inlineStr">
        <is>
          <t>GMS</t>
        </is>
      </c>
      <c r="E15" t="inlineStr">
        <is>
          <t>kt</t>
        </is>
      </c>
      <c r="F15" t="inlineStr">
        <is>
          <t>Viande bovine</t>
        </is>
      </c>
      <c r="G15" t="n">
        <v>2023</v>
      </c>
      <c r="H15" t="inlineStr">
        <is>
          <t>France</t>
        </is>
      </c>
      <c r="I15" t="inlineStr">
        <is>
          <t>Part de viande de gros bovins consommée en GMS</t>
        </is>
      </c>
      <c r="J15" t="inlineStr">
        <is>
          <t>Utilisation de la répartition de 2022, en tec, comprenant également la viande transformée</t>
        </is>
      </c>
      <c r="K15" t="inlineStr">
        <is>
          <t>Où va le bœuf ? - Idele</t>
        </is>
      </c>
      <c r="L15" t="inlineStr">
        <is>
          <t>Consommation - IDELE</t>
        </is>
      </c>
      <c r="M15" t="inlineStr">
        <is>
          <t>Répartition</t>
        </is>
      </c>
      <c r="N15" t="inlineStr">
        <is>
          <t>Part de viande de gros bovins consommée en GMS = 44 % (Où va le bœuf ? - Idele)</t>
        </is>
      </c>
      <c r="O15" t="n">
        <v>0</v>
      </c>
    </row>
    <row r="16">
      <c r="A16" t="inlineStr">
        <is>
          <t>Viande de gros bovins</t>
        </is>
      </c>
      <c r="B16" t="inlineStr">
        <is>
          <t>Boucherie</t>
        </is>
      </c>
      <c r="E16" t="inlineStr">
        <is>
          <t>kt</t>
        </is>
      </c>
      <c r="F16" t="inlineStr">
        <is>
          <t>Viande bovine</t>
        </is>
      </c>
      <c r="G16" t="n">
        <v>2023</v>
      </c>
      <c r="H16" t="inlineStr">
        <is>
          <t>France</t>
        </is>
      </c>
      <c r="I16" t="inlineStr">
        <is>
          <t>Part de viande de gros bovins consommée en boucherie</t>
        </is>
      </c>
      <c r="J16" t="inlineStr">
        <is>
          <t>Utilisation de la répartition de 2022, en tec, comprenant également la viande transformée</t>
        </is>
      </c>
      <c r="K16" t="inlineStr">
        <is>
          <t>Où va le bœuf ? - Idele</t>
        </is>
      </c>
      <c r="L16" t="inlineStr">
        <is>
          <t>Consommation - IDELE</t>
        </is>
      </c>
      <c r="M16" t="inlineStr">
        <is>
          <t>Répartition</t>
        </is>
      </c>
      <c r="N16" t="inlineStr">
        <is>
          <t>Part de viande de gros bovins consommée en boucherie = 12,2 % (Où va le bœuf ? - Idele)</t>
        </is>
      </c>
      <c r="O16" t="n">
        <v>0</v>
      </c>
    </row>
    <row r="17">
      <c r="A17" t="inlineStr">
        <is>
          <t>Viande de gros bovins</t>
        </is>
      </c>
      <c r="B17" t="inlineStr">
        <is>
          <t>RHD</t>
        </is>
      </c>
      <c r="E17" t="inlineStr">
        <is>
          <t>kt</t>
        </is>
      </c>
      <c r="F17" t="inlineStr">
        <is>
          <t>Viande bovine</t>
        </is>
      </c>
      <c r="G17" t="n">
        <v>2023</v>
      </c>
      <c r="H17" t="inlineStr">
        <is>
          <t>France</t>
        </is>
      </c>
      <c r="I17" t="inlineStr">
        <is>
          <t>Part de viande de gros bovins consommée en RHD</t>
        </is>
      </c>
      <c r="J17" t="inlineStr">
        <is>
          <t>Utilisation de la répartition de 2022, en tec, comprenant également la viande transformée</t>
        </is>
      </c>
      <c r="K17" t="inlineStr">
        <is>
          <t>Où va le bœuf ? - Idele</t>
        </is>
      </c>
      <c r="L17" t="inlineStr">
        <is>
          <t>Consommation - IDELE</t>
        </is>
      </c>
      <c r="M17" t="inlineStr">
        <is>
          <t>Répartition</t>
        </is>
      </c>
      <c r="N17" t="inlineStr">
        <is>
          <t>Part de viande de gros bovins consommée en RHD = 27,1 % (Où va le bœuf ? - Idele)</t>
        </is>
      </c>
      <c r="O17" t="n">
        <v>0</v>
      </c>
    </row>
    <row r="18">
      <c r="A18" t="inlineStr">
        <is>
          <t>Viande de gros bovins</t>
        </is>
      </c>
      <c r="B18" t="inlineStr">
        <is>
          <t>Autres IAA</t>
        </is>
      </c>
      <c r="E18" t="inlineStr">
        <is>
          <t>kt</t>
        </is>
      </c>
      <c r="F18" t="inlineStr">
        <is>
          <t>Viande bovine</t>
        </is>
      </c>
      <c r="G18" t="n">
        <v>2023</v>
      </c>
      <c r="H18" t="inlineStr">
        <is>
          <t>France</t>
        </is>
      </c>
      <c r="I18" t="inlineStr">
        <is>
          <t>Part de viande de gros bovins pour la fabrication de plats préparés</t>
        </is>
      </c>
      <c r="J18" t="inlineStr">
        <is>
          <t>Utilisation de la répartition de 2022, en tec, ne comprenant pas la viande transformée</t>
        </is>
      </c>
      <c r="K18" t="inlineStr">
        <is>
          <t>Où va le bœuf ? - Idele</t>
        </is>
      </c>
      <c r="L18" t="inlineStr">
        <is>
          <t>Consommation - IDELE</t>
        </is>
      </c>
      <c r="M18" t="inlineStr">
        <is>
          <t>Répartition</t>
        </is>
      </c>
      <c r="N18" t="inlineStr">
        <is>
          <t>Part de viande de gros bovins pour la fabrication de plats préparés = 12,2 % (Où va le bœuf ? - Idele)</t>
        </is>
      </c>
      <c r="O18" t="n">
        <v>0</v>
      </c>
    </row>
    <row r="19">
      <c r="A19" t="inlineStr">
        <is>
          <t>Viande de gros bovins</t>
        </is>
      </c>
      <c r="B19" t="inlineStr">
        <is>
          <t>Vente directe et autoconsommation</t>
        </is>
      </c>
      <c r="E19" t="inlineStr">
        <is>
          <t>kt</t>
        </is>
      </c>
      <c r="F19" t="inlineStr">
        <is>
          <t>Viande bovine</t>
        </is>
      </c>
      <c r="G19" t="n">
        <v>2023</v>
      </c>
      <c r="H19" t="inlineStr">
        <is>
          <t>France</t>
        </is>
      </c>
      <c r="I19" t="inlineStr">
        <is>
          <t>Part de viande de gros bovins vendue directement ou autoconsommée</t>
        </is>
      </c>
      <c r="J19" t="inlineStr">
        <is>
          <t>Utilisation de la répartition de 2022, en tec</t>
        </is>
      </c>
      <c r="K19" t="inlineStr">
        <is>
          <t>Où va le bœuf ? - Idele</t>
        </is>
      </c>
      <c r="L19" t="inlineStr">
        <is>
          <t>Consommation - IDELE</t>
        </is>
      </c>
      <c r="M19" t="inlineStr">
        <is>
          <t>Répartition</t>
        </is>
      </c>
      <c r="N19" t="inlineStr">
        <is>
          <t>Part de viande de gros bovins vendue directement ou autoconsommée = 4,5 % (Où va le bœuf ? - Idele)</t>
        </is>
      </c>
      <c r="O19" t="n">
        <v>0</v>
      </c>
    </row>
    <row r="20">
      <c r="A20" t="inlineStr">
        <is>
          <t>Viande de gros bovins</t>
        </is>
      </c>
      <c r="B20" t="inlineStr">
        <is>
          <t>Export</t>
        </is>
      </c>
      <c r="E20" t="inlineStr">
        <is>
          <t>kt</t>
        </is>
      </c>
      <c r="F20" t="inlineStr">
        <is>
          <t>Viande bovine</t>
        </is>
      </c>
      <c r="G20" t="n">
        <v>2023</v>
      </c>
      <c r="H20" t="inlineStr">
        <is>
          <t>France</t>
        </is>
      </c>
      <c r="I20" t="inlineStr">
        <is>
          <t>Part de viande de gros bovins exportée</t>
        </is>
      </c>
      <c r="J20" t="inlineStr">
        <is>
          <t>Utilisation de la répartition de 2022, en tec</t>
        </is>
      </c>
      <c r="K20" t="inlineStr">
        <is>
          <t>Où va le bœuf ? - Idele</t>
        </is>
      </c>
      <c r="L20" t="inlineStr">
        <is>
          <t>Consommation - IDELE</t>
        </is>
      </c>
      <c r="M20" t="inlineStr">
        <is>
          <t>Répartition</t>
        </is>
      </c>
      <c r="N20" t="inlineStr">
        <is>
          <t>Part de viande de gros bovins exportée = 16 % (Où va le bœuf ? - Idele)</t>
        </is>
      </c>
      <c r="O20" t="n">
        <v>0</v>
      </c>
    </row>
    <row r="21">
      <c r="A21" t="inlineStr">
        <is>
          <t>Import</t>
        </is>
      </c>
      <c r="B21" t="inlineStr">
        <is>
          <t>Viande de gros bovins</t>
        </is>
      </c>
      <c r="E21" t="inlineStr">
        <is>
          <t>kt</t>
        </is>
      </c>
      <c r="F21" t="inlineStr">
        <is>
          <t>Viande bovine</t>
        </is>
      </c>
      <c r="G21" t="n">
        <v>2023</v>
      </c>
      <c r="H21" t="inlineStr">
        <is>
          <t>France</t>
        </is>
      </c>
      <c r="I21" t="inlineStr">
        <is>
          <t>Part de viande de gros bovins importée</t>
        </is>
      </c>
      <c r="J21" t="inlineStr">
        <is>
          <t>Utilisation de la répartition de 2022, en tec</t>
        </is>
      </c>
      <c r="K21" t="inlineStr">
        <is>
          <t>Où va le bœuf ? - Idele</t>
        </is>
      </c>
      <c r="L21" t="inlineStr">
        <is>
          <t>Consommation - IDELE</t>
        </is>
      </c>
      <c r="M21" t="inlineStr">
        <is>
          <t>Répartition</t>
        </is>
      </c>
      <c r="N21" t="inlineStr">
        <is>
          <t>Part de viande de gros bovins importée = 25,48 % (Où va le bœuf ? - Idele)</t>
        </is>
      </c>
      <c r="O21" t="n">
        <v>0</v>
      </c>
    </row>
    <row r="22">
      <c r="A22" t="inlineStr">
        <is>
          <t>Viande de veaux</t>
        </is>
      </c>
      <c r="B22" t="inlineStr">
        <is>
          <t>GMS</t>
        </is>
      </c>
      <c r="E22" t="inlineStr">
        <is>
          <t>kt</t>
        </is>
      </c>
      <c r="F22" t="inlineStr">
        <is>
          <t>Viande bovine</t>
        </is>
      </c>
      <c r="G22" t="inlineStr">
        <is>
          <t>2015:2019:2023</t>
        </is>
      </c>
      <c r="H22" t="inlineStr">
        <is>
          <t>France</t>
        </is>
      </c>
      <c r="I22" t="inlineStr">
        <is>
          <t>Part de viande de veaux consommée en GMS</t>
        </is>
      </c>
      <c r="J22" t="inlineStr">
        <is>
          <t>Utilisation de la répartition de 2022, en tec, comprenant également la viande transformée</t>
        </is>
      </c>
      <c r="K22" t="inlineStr">
        <is>
          <t>Où va le veau ? - Idele</t>
        </is>
      </c>
      <c r="L22" t="inlineStr">
        <is>
          <t>Consommation - IDELE</t>
        </is>
      </c>
      <c r="M22" t="inlineStr">
        <is>
          <t>Répartition</t>
        </is>
      </c>
      <c r="N22" t="inlineStr">
        <is>
          <t>Part de viande de veaux consommée en GMS = 35 % (Où va le veau ? - Idele)</t>
        </is>
      </c>
      <c r="O22" t="n">
        <v>0</v>
      </c>
    </row>
    <row r="23">
      <c r="A23" t="inlineStr">
        <is>
          <t>Viande de veaux</t>
        </is>
      </c>
      <c r="B23" t="inlineStr">
        <is>
          <t>Boucherie</t>
        </is>
      </c>
      <c r="E23" t="inlineStr">
        <is>
          <t>kt</t>
        </is>
      </c>
      <c r="F23" t="inlineStr">
        <is>
          <t>Viande bovine</t>
        </is>
      </c>
      <c r="G23" t="inlineStr">
        <is>
          <t>2015:2019:2023</t>
        </is>
      </c>
      <c r="H23" t="inlineStr">
        <is>
          <t>France</t>
        </is>
      </c>
      <c r="I23" t="inlineStr">
        <is>
          <t>Part de viande de veaux consommée en boucherie</t>
        </is>
      </c>
      <c r="J23" t="inlineStr">
        <is>
          <t>Utilisation de la répartition de 2022, en tec, comprenant également la viande transformée</t>
        </is>
      </c>
      <c r="K23" t="inlineStr">
        <is>
          <t>Où va le veau ? - Idele</t>
        </is>
      </c>
      <c r="L23" t="inlineStr">
        <is>
          <t>Consommation - IDELE</t>
        </is>
      </c>
      <c r="M23" t="inlineStr">
        <is>
          <t>Répartition</t>
        </is>
      </c>
      <c r="N23" t="inlineStr">
        <is>
          <t>Part de viande de veaux consommée en boucherie = 35 % (Où va le veau ? - Idele)</t>
        </is>
      </c>
      <c r="O23" t="n">
        <v>0</v>
      </c>
    </row>
    <row r="24">
      <c r="A24" t="inlineStr">
        <is>
          <t>Viande de veaux</t>
        </is>
      </c>
      <c r="B24" t="inlineStr">
        <is>
          <t>RHD</t>
        </is>
      </c>
      <c r="E24" t="inlineStr">
        <is>
          <t>kt</t>
        </is>
      </c>
      <c r="F24" t="inlineStr">
        <is>
          <t>Viande bovine</t>
        </is>
      </c>
      <c r="G24" t="inlineStr">
        <is>
          <t>2015:2019:2023</t>
        </is>
      </c>
      <c r="H24" t="inlineStr">
        <is>
          <t>France</t>
        </is>
      </c>
      <c r="I24" t="inlineStr">
        <is>
          <t>Part de viande de veaux consommée en RHD</t>
        </is>
      </c>
      <c r="J24" t="inlineStr">
        <is>
          <t>Utilisation de la répartition de 2022, en tec, comprenant également la viande transformée</t>
        </is>
      </c>
      <c r="K24" t="inlineStr">
        <is>
          <t>Où va le veau ? - Idele</t>
        </is>
      </c>
      <c r="L24" t="inlineStr">
        <is>
          <t>Consommation - IDELE</t>
        </is>
      </c>
      <c r="M24" t="inlineStr">
        <is>
          <t>Répartition</t>
        </is>
      </c>
      <c r="N24" t="inlineStr">
        <is>
          <t>Part de viande de veaux consommée en RHD = 25 % (Où va le veau ? - Idele)</t>
        </is>
      </c>
      <c r="O24" t="n">
        <v>0</v>
      </c>
    </row>
    <row r="25">
      <c r="A25" t="inlineStr">
        <is>
          <t>Viande de veaux</t>
        </is>
      </c>
      <c r="B25" t="inlineStr">
        <is>
          <t>Vente directe et autoconsommation</t>
        </is>
      </c>
      <c r="E25" t="inlineStr">
        <is>
          <t>kt</t>
        </is>
      </c>
      <c r="F25" t="inlineStr">
        <is>
          <t>Viande bovine</t>
        </is>
      </c>
      <c r="G25" t="inlineStr">
        <is>
          <t>2015:2019:2023</t>
        </is>
      </c>
      <c r="H25" t="inlineStr">
        <is>
          <t>France</t>
        </is>
      </c>
      <c r="I25" t="inlineStr">
        <is>
          <t>Part de viande de veaux vendue directement ou autoconsommée</t>
        </is>
      </c>
      <c r="J25" t="inlineStr">
        <is>
          <t>Utilisation de la répartition de 2022, en tec</t>
        </is>
      </c>
      <c r="K25" t="inlineStr">
        <is>
          <t>Où va le veau ? - Idele</t>
        </is>
      </c>
      <c r="L25" t="inlineStr">
        <is>
          <t>Consommation - IDELE</t>
        </is>
      </c>
      <c r="M25" t="inlineStr">
        <is>
          <t>Répartition</t>
        </is>
      </c>
      <c r="N25" t="inlineStr">
        <is>
          <t>Part de viande de veaux vendue directement ou autoconsommée = 5 % (Où va le veau ? - Idele)</t>
        </is>
      </c>
      <c r="O25" t="n">
        <v>0</v>
      </c>
    </row>
  </sheetData>
  <pageMargins left="0.7" right="0.7" top="0.75" bottom="0.75" header="0.3" footer="0.3"/>
</worksheet>
</file>

<file path=xl/worksheets/sheet24.xml><?xml version="1.0" encoding="utf-8"?>
<worksheet xmlns="http://schemas.openxmlformats.org/spreadsheetml/2006/main">
  <sheetPr>
    <tabColor rgb="FFFFC000"/>
    <outlinePr summaryBelow="1" summaryRight="1"/>
    <pageSetUpPr/>
  </sheetPr>
  <dimension ref="A1:M214"/>
  <sheetViews>
    <sheetView topLeftCell="A187" workbookViewId="0">
      <selection activeCell="J215" sqref="J215"/>
    </sheetView>
  </sheetViews>
  <sheetFormatPr baseColWidth="10" defaultRowHeight="14.4"/>
  <sheetData>
    <row r="1">
      <c r="A1" s="106" t="inlineStr">
        <is>
          <t>Où va le bœuf, 2014 - Idele</t>
        </is>
      </c>
    </row>
    <row r="3">
      <c r="H3" t="inlineStr">
        <is>
          <t>Débouchés pour la viande de gros bovins, par rapport à l'approvisionnement (tec, 2014)</t>
        </is>
      </c>
    </row>
    <row r="4">
      <c r="G4" t="inlineStr">
        <is>
          <t>Export</t>
        </is>
      </c>
      <c r="H4" s="130" t="n">
        <v>0.14</v>
      </c>
    </row>
    <row r="5">
      <c r="G5" t="inlineStr">
        <is>
          <t>GMS</t>
        </is>
      </c>
      <c r="H5" s="130" t="n">
        <v>0.26</v>
      </c>
    </row>
    <row r="6">
      <c r="G6" t="inlineStr">
        <is>
          <t>Boucherie</t>
        </is>
      </c>
      <c r="H6" s="130" t="n">
        <v>0.12</v>
      </c>
    </row>
    <row r="7">
      <c r="G7" t="inlineStr">
        <is>
          <t>RHD</t>
        </is>
      </c>
      <c r="H7" s="130" t="n">
        <v>0.07000000000000001</v>
      </c>
    </row>
    <row r="8">
      <c r="G8" t="inlineStr">
        <is>
          <t>Transformation</t>
        </is>
      </c>
      <c r="H8" s="130" t="n">
        <v>0.41</v>
      </c>
    </row>
    <row r="9">
      <c r="H9" s="129" t="n"/>
    </row>
    <row r="36">
      <c r="M36" t="inlineStr">
        <is>
          <t>Part d'importations de viande de gros bovins, par rapport à la production (en tec, 2014)</t>
        </is>
      </c>
    </row>
    <row r="37">
      <c r="M37" s="122">
        <f>326200/1238000</f>
        <v/>
      </c>
    </row>
    <row r="55">
      <c r="A55" s="106" t="inlineStr">
        <is>
          <t>Où va le bœuf, 2019 - Idele</t>
        </is>
      </c>
    </row>
    <row r="58">
      <c r="M58" t="inlineStr">
        <is>
          <t>Débouchés pour la viande de gros bovins, par rapport à l'approvisionnement (tec, 2019)</t>
        </is>
      </c>
    </row>
    <row r="59">
      <c r="L59" t="inlineStr">
        <is>
          <t>Export</t>
        </is>
      </c>
      <c r="M59" s="130" t="n">
        <v>0.15</v>
      </c>
    </row>
    <row r="60">
      <c r="L60" t="inlineStr">
        <is>
          <t>GMS</t>
        </is>
      </c>
      <c r="M60" s="130" t="n">
        <v>0.39</v>
      </c>
    </row>
    <row r="61">
      <c r="L61" t="inlineStr">
        <is>
          <t>Boucherie</t>
        </is>
      </c>
      <c r="M61" s="130" t="n">
        <v>0.09</v>
      </c>
    </row>
    <row r="62">
      <c r="L62" t="inlineStr">
        <is>
          <t>RHD</t>
        </is>
      </c>
      <c r="M62" s="130" t="n">
        <v>0.23</v>
      </c>
    </row>
    <row r="63">
      <c r="L63" t="inlineStr">
        <is>
          <t>Plats préparés</t>
        </is>
      </c>
      <c r="M63" s="130" t="n">
        <v>0.1</v>
      </c>
    </row>
    <row r="64">
      <c r="L64" t="inlineStr">
        <is>
          <t>Vente directe et autoconsommation</t>
        </is>
      </c>
      <c r="M64" s="130" t="n">
        <v>0.04</v>
      </c>
    </row>
    <row r="92">
      <c r="L92" t="inlineStr">
        <is>
          <t>Part d'importations de viande de gros bovins, par rapport à la production (en tec, 2019)</t>
        </is>
      </c>
    </row>
    <row r="93">
      <c r="L93" s="122">
        <f>(1540000-1243000)/1243000</f>
        <v/>
      </c>
    </row>
    <row r="112">
      <c r="A112" s="106" t="inlineStr">
        <is>
          <t>Où va le bœuf, 2022 - Idele</t>
        </is>
      </c>
    </row>
    <row r="114">
      <c r="H114" t="inlineStr">
        <is>
          <t>Débouchés pour la viande de gros bovins, par rapport à l'approvisionnement, après export (tec, 2022)</t>
        </is>
      </c>
    </row>
    <row r="115">
      <c r="G115" t="inlineStr">
        <is>
          <t>GMS</t>
        </is>
      </c>
      <c r="H115" s="130" t="n">
        <v>0.44</v>
      </c>
    </row>
    <row r="116">
      <c r="G116" t="inlineStr">
        <is>
          <t>Boucherie</t>
        </is>
      </c>
      <c r="H116" s="130" t="n">
        <v>0.122</v>
      </c>
    </row>
    <row r="117">
      <c r="G117" t="inlineStr">
        <is>
          <t>RHD</t>
        </is>
      </c>
      <c r="H117" s="130" t="n">
        <v>0.271</v>
      </c>
    </row>
    <row r="118">
      <c r="G118" t="inlineStr">
        <is>
          <t>Plats préparés</t>
        </is>
      </c>
      <c r="H118" s="130" t="n">
        <v>0.122</v>
      </c>
    </row>
    <row r="119">
      <c r="G119" t="inlineStr">
        <is>
          <t>Vente directe et autoconsommation</t>
        </is>
      </c>
      <c r="H119" s="130" t="n">
        <v>0.045</v>
      </c>
    </row>
    <row r="136">
      <c r="G136" t="inlineStr">
        <is>
          <t>Part d'exportations de viande de gros bovins, par rapport à la production (en tec, 2022)</t>
        </is>
      </c>
    </row>
    <row r="137">
      <c r="G137" s="122" t="n">
        <v>0.16</v>
      </c>
    </row>
    <row r="160">
      <c r="G160" t="inlineStr">
        <is>
          <t>Part d'importations de viande de gros bovins, par rapport à la production (en tec, 2022)</t>
        </is>
      </c>
    </row>
    <row r="161">
      <c r="G161" s="122">
        <f>305000/1197000</f>
        <v/>
      </c>
    </row>
    <row r="175">
      <c r="A175" s="106" t="inlineStr">
        <is>
          <t>Où va le veau, 2022 - Idele</t>
        </is>
      </c>
    </row>
    <row r="180">
      <c r="G180" t="inlineStr">
        <is>
          <t>Débouchés pour la viande de veaux, par rapport à l'approvisionnement, après export (tec, 2022)</t>
        </is>
      </c>
    </row>
    <row r="181">
      <c r="F181" t="inlineStr">
        <is>
          <t>GMS</t>
        </is>
      </c>
      <c r="G181" s="130" t="n">
        <v>0.35</v>
      </c>
    </row>
    <row r="182">
      <c r="F182" t="inlineStr">
        <is>
          <t>Boucherie</t>
        </is>
      </c>
      <c r="G182" s="130" t="n">
        <v>0.35</v>
      </c>
    </row>
    <row r="183">
      <c r="F183" t="inlineStr">
        <is>
          <t>RHD</t>
        </is>
      </c>
      <c r="G183" s="130" t="n">
        <v>0.25</v>
      </c>
    </row>
    <row r="184">
      <c r="F184" t="inlineStr">
        <is>
          <t>Vente directe et autoconsommation</t>
        </is>
      </c>
      <c r="G184" s="130" t="n">
        <v>0.05</v>
      </c>
    </row>
    <row r="213">
      <c r="G213" t="inlineStr">
        <is>
          <t>Part d'importations de viande de veaux, par rapport à la production (en tec, 2022)</t>
        </is>
      </c>
    </row>
    <row r="214">
      <c r="G214" s="131">
        <f>41/164</f>
        <v/>
      </c>
      <c r="H214" s="132" t="inlineStr">
        <is>
          <t>A vérifier dans les résultats</t>
        </is>
      </c>
      <c r="J214" t="inlineStr">
        <is>
          <t xml:space="preserve"> on en est loin</t>
        </is>
      </c>
    </row>
  </sheetData>
  <pageMargins left="0.7" right="0.7" top="0.75" bottom="0.75" header="0.3" footer="0.3"/>
  <drawing xmlns:r="http://schemas.openxmlformats.org/officeDocument/2006/relationships" r:id="rId1"/>
</worksheet>
</file>

<file path=xl/worksheets/sheet25.xml><?xml version="1.0" encoding="utf-8"?>
<worksheet xmlns="http://schemas.openxmlformats.org/spreadsheetml/2006/main">
  <sheetPr>
    <tabColor rgb="FF92D050"/>
    <outlinePr summaryBelow="1" summaryRight="1"/>
    <pageSetUpPr/>
  </sheetPr>
  <dimension ref="A1:S11"/>
  <sheetViews>
    <sheetView workbookViewId="0">
      <pane xSplit="3" ySplit="1" topLeftCell="D2" activePane="bottomRight" state="frozen"/>
      <selection pane="topRight" activeCell="D1" sqref="D1"/>
      <selection pane="bottomLeft" activeCell="A2" sqref="A2"/>
      <selection pane="bottomRight" activeCell="P14" sqref="P14"/>
    </sheetView>
  </sheetViews>
  <sheetFormatPr baseColWidth="10" defaultColWidth="9.109375" defaultRowHeight="14.4"/>
  <cols>
    <col width="12.33203125" bestFit="1" customWidth="1" style="10" min="1" max="1"/>
    <col width="31.77734375" customWidth="1" min="2" max="2"/>
    <col width="34.88671875" bestFit="1" customWidth="1" min="3" max="3"/>
    <col width="10.44140625" bestFit="1" customWidth="1" min="4" max="4"/>
    <col width="19.109375" bestFit="1" customWidth="1" min="5" max="6"/>
    <col width="8.6640625" customWidth="1" style="10" min="7" max="15"/>
    <col width="14.6640625" customWidth="1" style="10" min="16" max="16"/>
    <col width="15.88671875" customWidth="1" style="10" min="17" max="17"/>
    <col width="14.33203125" customWidth="1" style="10" min="18" max="18"/>
    <col width="13.109375" customWidth="1" min="19" max="19"/>
  </cols>
  <sheetData>
    <row r="1" ht="76.2" customHeight="1" thickBot="1">
      <c r="A1" s="23" t="inlineStr">
        <is>
          <t>Identifiant</t>
        </is>
      </c>
      <c r="B1" s="24" t="inlineStr">
        <is>
          <t>Origine</t>
        </is>
      </c>
      <c r="C1" s="24" t="inlineStr">
        <is>
          <t>Destination</t>
        </is>
      </c>
      <c r="D1" s="24" t="inlineStr">
        <is>
          <t>Equation d'égalité (eq = 0)</t>
        </is>
      </c>
      <c r="E1" s="24" t="inlineStr">
        <is>
          <t>Equation d'inégalité borne haute (eq &lt;= 0)</t>
        </is>
      </c>
      <c r="F1" s="24" t="inlineStr">
        <is>
          <t>Equation d'inégalité borne basse (eq &gt;= 0)</t>
        </is>
      </c>
      <c r="G1" s="25">
        <f>Etiquettes!$A$9</f>
        <v/>
      </c>
      <c r="H1" s="25">
        <f>Etiquettes!$A$6</f>
        <v/>
      </c>
      <c r="I1" s="25">
        <f>Etiquettes!$A$8</f>
        <v/>
      </c>
      <c r="J1" s="25">
        <f>Etiquettes!$A$7</f>
        <v/>
      </c>
      <c r="K1" s="25">
        <f>Etiquettes!$A$14</f>
        <v/>
      </c>
      <c r="L1" s="25">
        <f>Etiquettes!$A$12</f>
        <v/>
      </c>
      <c r="M1" s="25">
        <f>Etiquettes!$A$11</f>
        <v/>
      </c>
      <c r="N1" s="25">
        <f>Etiquettes!$A$15</f>
        <v/>
      </c>
      <c r="O1" s="25">
        <f>Etiquettes!$A$13</f>
        <v/>
      </c>
      <c r="P1" s="25">
        <f>Etiquettes!$A$10</f>
        <v/>
      </c>
      <c r="Q1" s="25">
        <f>Etiquettes!$A$17</f>
        <v/>
      </c>
      <c r="R1" s="24" t="inlineStr">
        <is>
          <t>Remarque</t>
        </is>
      </c>
      <c r="S1" s="26" t="inlineStr">
        <is>
          <t>Zone filière</t>
        </is>
      </c>
    </row>
    <row r="2">
      <c r="A2" s="10">
        <f>'Contraintes  '!A59+1</f>
        <v/>
      </c>
      <c r="B2">
        <f>Produits!$B$12</f>
        <v/>
      </c>
      <c r="C2">
        <f>Secteurs!$B$10</f>
        <v/>
      </c>
      <c r="D2" s="29">
        <f>'Débouchés abats - Blézat'!M15</f>
        <v/>
      </c>
      <c r="G2" s="27">
        <f>Etiquettes!$C$9</f>
        <v/>
      </c>
      <c r="H2" s="120">
        <f>Etiquettes!$C$6</f>
        <v/>
      </c>
      <c r="I2" s="27">
        <f>Etiquettes!$C$8</f>
        <v/>
      </c>
      <c r="J2" s="27">
        <f>Etiquettes!$C$7</f>
        <v/>
      </c>
      <c r="S2" s="150" t="inlineStr">
        <is>
          <t>Débouchés des abats</t>
        </is>
      </c>
    </row>
    <row r="3">
      <c r="A3" s="10">
        <f>'Contraintes  '!A60+1</f>
        <v/>
      </c>
      <c r="B3">
        <f>Produits!$B$12</f>
        <v/>
      </c>
      <c r="C3">
        <f>Secteurs!$B$23</f>
        <v/>
      </c>
      <c r="D3" t="n">
        <v>-1</v>
      </c>
      <c r="G3" s="27">
        <f>Etiquettes!$C$9</f>
        <v/>
      </c>
      <c r="H3" s="120">
        <f>Etiquettes!$C$6</f>
        <v/>
      </c>
      <c r="I3" s="27">
        <f>Etiquettes!$C$8</f>
        <v/>
      </c>
      <c r="J3" s="27">
        <f>Etiquettes!$C$7</f>
        <v/>
      </c>
      <c r="K3" s="39" t="inlineStr">
        <is>
          <t>Part d'abats consommée en Petfood</t>
        </is>
      </c>
      <c r="L3" s="39" t="inlineStr">
        <is>
          <t>Utilisation de la répartition de 2011</t>
        </is>
      </c>
      <c r="M3" t="inlineStr">
        <is>
          <t>Blézat</t>
        </is>
      </c>
      <c r="N3" s="39" t="inlineStr">
        <is>
          <t>Débouchés abats - Blézat</t>
        </is>
      </c>
      <c r="O3" s="39">
        <f>Etiquettes!$J$13</f>
        <v/>
      </c>
      <c r="P3">
        <f>_xlfn.CONCAT(K3," = ",MROUND(D2*100,0.01)," % (",M3,")")</f>
        <v/>
      </c>
    </row>
    <row r="4">
      <c r="A4" s="10">
        <f>A2+1</f>
        <v/>
      </c>
      <c r="B4">
        <f>Produits!$B$12</f>
        <v/>
      </c>
      <c r="C4">
        <f>Secteurs!$B$10</f>
        <v/>
      </c>
      <c r="D4" s="29">
        <f>'Débouchés abats - Blézat'!M16</f>
        <v/>
      </c>
      <c r="G4" s="27">
        <f>Etiquettes!$C$9</f>
        <v/>
      </c>
      <c r="H4" s="120">
        <f>Etiquettes!$C$6</f>
        <v/>
      </c>
      <c r="I4" s="27">
        <f>Etiquettes!$C$8</f>
        <v/>
      </c>
      <c r="J4" s="27">
        <f>Etiquettes!$C$7</f>
        <v/>
      </c>
    </row>
    <row r="5">
      <c r="A5" s="10">
        <f>A3+1</f>
        <v/>
      </c>
      <c r="B5">
        <f>Produits!$B$12</f>
        <v/>
      </c>
      <c r="C5">
        <f>Secteurs!$B$18</f>
        <v/>
      </c>
      <c r="D5" t="n">
        <v>-1</v>
      </c>
      <c r="G5" s="27">
        <f>Etiquettes!$C$9</f>
        <v/>
      </c>
      <c r="H5" s="120">
        <f>Etiquettes!$C$6</f>
        <v/>
      </c>
      <c r="I5" s="27">
        <f>Etiquettes!$C$8</f>
        <v/>
      </c>
      <c r="J5" s="27">
        <f>Etiquettes!$C$7</f>
        <v/>
      </c>
      <c r="K5" s="39" t="inlineStr">
        <is>
          <t>Part d'abats consommée en GMS</t>
        </is>
      </c>
      <c r="L5" s="39" t="inlineStr">
        <is>
          <t>Utilisation de la répartition de 2011</t>
        </is>
      </c>
      <c r="M5" t="inlineStr">
        <is>
          <t>Blézat</t>
        </is>
      </c>
      <c r="N5" s="39" t="inlineStr">
        <is>
          <t>Débouchés abats - Blézat</t>
        </is>
      </c>
      <c r="O5" s="39">
        <f>Etiquettes!$J$13</f>
        <v/>
      </c>
      <c r="P5">
        <f>_xlfn.CONCAT(K5," = ",MROUND(D4*100,0.01)," % (",M5,")")</f>
        <v/>
      </c>
    </row>
    <row r="6">
      <c r="A6" s="10">
        <f>A4+1</f>
        <v/>
      </c>
      <c r="B6">
        <f>Produits!$B$12</f>
        <v/>
      </c>
      <c r="C6">
        <f>Secteurs!$B$10</f>
        <v/>
      </c>
      <c r="D6" s="29">
        <f>'Débouchés abats - Blézat'!M17</f>
        <v/>
      </c>
      <c r="G6" s="27">
        <f>Etiquettes!$C$9</f>
        <v/>
      </c>
      <c r="H6" s="120">
        <f>Etiquettes!$C$6</f>
        <v/>
      </c>
      <c r="I6" s="27">
        <f>Etiquettes!$C$8</f>
        <v/>
      </c>
      <c r="J6" s="27">
        <f>Etiquettes!$C$7</f>
        <v/>
      </c>
    </row>
    <row r="7">
      <c r="A7" s="10">
        <f>A5+1</f>
        <v/>
      </c>
      <c r="B7">
        <f>Produits!$B$12</f>
        <v/>
      </c>
      <c r="C7">
        <f>Secteurs!$B$20</f>
        <v/>
      </c>
      <c r="D7" t="n">
        <v>-1</v>
      </c>
      <c r="G7" s="27">
        <f>Etiquettes!$C$9</f>
        <v/>
      </c>
      <c r="H7" s="120">
        <f>Etiquettes!$C$6</f>
        <v/>
      </c>
      <c r="I7" s="27">
        <f>Etiquettes!$C$8</f>
        <v/>
      </c>
      <c r="J7" s="27">
        <f>Etiquettes!$C$7</f>
        <v/>
      </c>
      <c r="K7" s="39" t="inlineStr">
        <is>
          <t>Part d'abats consommée par les autres IAA</t>
        </is>
      </c>
      <c r="L7" s="39" t="inlineStr">
        <is>
          <t>Utilisation de la répartition de 2011</t>
        </is>
      </c>
      <c r="M7" t="inlineStr">
        <is>
          <t>Blézat</t>
        </is>
      </c>
      <c r="N7" s="39" t="inlineStr">
        <is>
          <t>Débouchés abats - Blézat</t>
        </is>
      </c>
      <c r="O7" s="39">
        <f>Etiquettes!$J$13</f>
        <v/>
      </c>
      <c r="P7">
        <f>_xlfn.CONCAT(K7," = ",MROUND(D6*100,0.01)," % (",M7,")")</f>
        <v/>
      </c>
    </row>
    <row r="8">
      <c r="A8" s="10">
        <f>A6+1</f>
        <v/>
      </c>
      <c r="B8">
        <f>Produits!$B$12</f>
        <v/>
      </c>
      <c r="C8">
        <f>Secteurs!$B$10</f>
        <v/>
      </c>
      <c r="D8" s="29">
        <f>'Débouchés abats - Blézat'!M18</f>
        <v/>
      </c>
      <c r="G8" s="27">
        <f>Etiquettes!$C$9</f>
        <v/>
      </c>
      <c r="H8" s="120">
        <f>Etiquettes!$C$6</f>
        <v/>
      </c>
      <c r="I8" s="27">
        <f>Etiquettes!$C$8</f>
        <v/>
      </c>
      <c r="J8" s="27">
        <f>Etiquettes!$C$7</f>
        <v/>
      </c>
    </row>
    <row r="9">
      <c r="A9" s="10">
        <f>A7+1</f>
        <v/>
      </c>
      <c r="B9">
        <f>Produits!$B$12</f>
        <v/>
      </c>
      <c r="C9">
        <f>Secteurs!$B$16</f>
        <v/>
      </c>
      <c r="D9" t="n">
        <v>-1</v>
      </c>
      <c r="G9" s="27">
        <f>Etiquettes!$C$9</f>
        <v/>
      </c>
      <c r="H9" s="120">
        <f>Etiquettes!$C$6</f>
        <v/>
      </c>
      <c r="I9" s="27">
        <f>Etiquettes!$C$8</f>
        <v/>
      </c>
      <c r="J9" s="27">
        <f>Etiquettes!$C$7</f>
        <v/>
      </c>
      <c r="K9" s="39" t="inlineStr">
        <is>
          <t>Part d'abats consommée en boucherie</t>
        </is>
      </c>
      <c r="L9" s="39" t="inlineStr">
        <is>
          <t>Utilisation de la répartition de 2011</t>
        </is>
      </c>
      <c r="M9" t="inlineStr">
        <is>
          <t>Blézat</t>
        </is>
      </c>
      <c r="N9" s="39" t="inlineStr">
        <is>
          <t>Débouchés abats - Blézat</t>
        </is>
      </c>
      <c r="O9" s="39">
        <f>Etiquettes!$J$13</f>
        <v/>
      </c>
      <c r="P9">
        <f>_xlfn.CONCAT(K9," = ",MROUND(D8*100,0.01)," % (",M9,")")</f>
        <v/>
      </c>
    </row>
    <row r="10">
      <c r="A10" s="10">
        <f>A8+1</f>
        <v/>
      </c>
      <c r="B10">
        <f>Produits!$B$12</f>
        <v/>
      </c>
      <c r="C10">
        <f>Secteurs!$B$10</f>
        <v/>
      </c>
      <c r="D10" s="29">
        <f>'Débouchés abats - Blézat'!M19</f>
        <v/>
      </c>
      <c r="G10" s="27">
        <f>Etiquettes!$C$9</f>
        <v/>
      </c>
      <c r="H10" s="120">
        <f>Etiquettes!$C$6</f>
        <v/>
      </c>
      <c r="I10" s="27">
        <f>Etiquettes!$C$8</f>
        <v/>
      </c>
      <c r="J10" s="27">
        <f>Etiquettes!$C$7</f>
        <v/>
      </c>
    </row>
    <row r="11">
      <c r="A11" s="10">
        <f>A9+1</f>
        <v/>
      </c>
      <c r="B11">
        <f>Produits!$B$12</f>
        <v/>
      </c>
      <c r="C11">
        <f>Secteurs!$B$19</f>
        <v/>
      </c>
      <c r="D11" t="n">
        <v>-1</v>
      </c>
      <c r="G11" s="27">
        <f>Etiquettes!$C$9</f>
        <v/>
      </c>
      <c r="H11" s="120">
        <f>Etiquettes!$C$6</f>
        <v/>
      </c>
      <c r="I11" s="27">
        <f>Etiquettes!$C$8</f>
        <v/>
      </c>
      <c r="J11" s="27">
        <f>Etiquettes!$C$7</f>
        <v/>
      </c>
      <c r="K11" s="39" t="inlineStr">
        <is>
          <t>Part d'abats consommée en RHD</t>
        </is>
      </c>
      <c r="L11" s="39" t="inlineStr">
        <is>
          <t>Utilisation de la répartition de 2011</t>
        </is>
      </c>
      <c r="M11" t="inlineStr">
        <is>
          <t>Blézat</t>
        </is>
      </c>
      <c r="N11" s="39" t="inlineStr">
        <is>
          <t>Débouchés abats - Blézat</t>
        </is>
      </c>
      <c r="O11" s="39">
        <f>Etiquettes!$J$13</f>
        <v/>
      </c>
      <c r="P11">
        <f>_xlfn.CONCAT(K11," = ",MROUND(D10*100,0.01)," % (",M11,")")</f>
        <v/>
      </c>
    </row>
  </sheetData>
  <mergeCells count="1">
    <mergeCell ref="S2:S11"/>
  </mergeCells>
  <pageMargins left="0.75" right="0.75" top="1" bottom="1" header="0.5" footer="0.5"/>
</worksheet>
</file>

<file path=xl/worksheets/sheet26.xml><?xml version="1.0" encoding="utf-8"?>
<worksheet xmlns="http://schemas.openxmlformats.org/spreadsheetml/2006/main">
  <sheetPr>
    <tabColor theme="1"/>
    <outlinePr summaryBelow="1" summaryRight="1"/>
    <pageSetUpPr/>
  </sheetPr>
  <dimension ref="A1:O6"/>
  <sheetViews>
    <sheetView workbookViewId="0">
      <selection activeCell="P32" sqref="P32"/>
    </sheetView>
  </sheetViews>
  <sheetFormatPr baseColWidth="10" defaultRowHeight="14.4"/>
  <cols>
    <col width="31.21875" bestFit="1" customWidth="1" min="1" max="1"/>
    <col width="20" bestFit="1" customWidth="1" min="2" max="2"/>
    <col width="15.5546875" customWidth="1" min="4" max="4"/>
  </cols>
  <sheetData>
    <row r="1" ht="15" customHeight="1" thickBot="1">
      <c r="A1" s="133" t="inlineStr">
        <is>
          <t>Origine</t>
        </is>
      </c>
      <c r="B1" s="134" t="inlineStr">
        <is>
          <t>Destination</t>
        </is>
      </c>
      <c r="C1" s="134" t="inlineStr">
        <is>
          <t>Valeur</t>
        </is>
      </c>
      <c r="D1" s="134" t="inlineStr">
        <is>
          <t>Incertitude</t>
        </is>
      </c>
      <c r="E1">
        <f t="array" ref="E1:O6">_xlfn._xlws.FILTER('Contraintes   '!G1:Q200,ISTEXT('Contraintes   '!P1:P200))</f>
        <v/>
      </c>
      <c r="F1" t="inlineStr">
        <is>
          <t>Filière</t>
        </is>
      </c>
      <c r="G1" t="inlineStr">
        <is>
          <t>Année</t>
        </is>
      </c>
      <c r="H1" t="inlineStr">
        <is>
          <t>Territoire</t>
        </is>
      </c>
      <c r="I1" t="inlineStr">
        <is>
          <t>Traduction</t>
        </is>
      </c>
      <c r="J1" t="inlineStr">
        <is>
          <t>Hypothèse</t>
        </is>
      </c>
      <c r="K1" t="inlineStr">
        <is>
          <t>Source</t>
        </is>
      </c>
      <c r="L1" t="inlineStr">
        <is>
          <t>Onglet source fichier Excel</t>
        </is>
      </c>
      <c r="M1" t="inlineStr">
        <is>
          <t>Type de donnée collectée</t>
        </is>
      </c>
      <c r="N1" t="inlineStr">
        <is>
          <t>Information collectée</t>
        </is>
      </c>
      <c r="O1" t="inlineStr">
        <is>
          <t>Fiabilité des données</t>
        </is>
      </c>
    </row>
    <row r="2">
      <c r="A2">
        <f t="array" ref="A2:B6">_xlfn._xlws.FILTER('Contraintes   '!B2:C200,ISTEXT('Contraintes   '!P2:P200))</f>
        <v/>
      </c>
      <c r="B2" t="inlineStr">
        <is>
          <t>Petfood</t>
        </is>
      </c>
      <c r="E2" t="inlineStr">
        <is>
          <t>kt</t>
        </is>
      </c>
      <c r="F2" t="inlineStr">
        <is>
          <t>Viande bovine</t>
        </is>
      </c>
      <c r="G2" t="inlineStr">
        <is>
          <t>2015:2019:2023</t>
        </is>
      </c>
      <c r="H2" t="inlineStr">
        <is>
          <t>France</t>
        </is>
      </c>
      <c r="I2" t="inlineStr">
        <is>
          <t>Part d'abats consommée en Petfood</t>
        </is>
      </c>
      <c r="J2" t="inlineStr">
        <is>
          <t>Utilisation de la répartition de 2011</t>
        </is>
      </c>
      <c r="K2" t="inlineStr">
        <is>
          <t>Blézat</t>
        </is>
      </c>
      <c r="L2" t="inlineStr">
        <is>
          <t>Débouchés abats - Blézat</t>
        </is>
      </c>
      <c r="M2" t="inlineStr">
        <is>
          <t>Répartition</t>
        </is>
      </c>
      <c r="N2" t="inlineStr">
        <is>
          <t>Part d'abats consommée en Petfood = 70,31 % (Blézat)</t>
        </is>
      </c>
      <c r="O2" t="n">
        <v>0</v>
      </c>
    </row>
    <row r="3">
      <c r="A3" t="inlineStr">
        <is>
          <t>Abats</t>
        </is>
      </c>
      <c r="B3" t="inlineStr">
        <is>
          <t>GMS</t>
        </is>
      </c>
      <c r="E3" t="inlineStr">
        <is>
          <t>kt</t>
        </is>
      </c>
      <c r="F3" t="inlineStr">
        <is>
          <t>Viande bovine</t>
        </is>
      </c>
      <c r="G3" t="inlineStr">
        <is>
          <t>2015:2019:2023</t>
        </is>
      </c>
      <c r="H3" t="inlineStr">
        <is>
          <t>France</t>
        </is>
      </c>
      <c r="I3" t="inlineStr">
        <is>
          <t>Part d'abats consommée en GMS</t>
        </is>
      </c>
      <c r="J3" t="inlineStr">
        <is>
          <t>Utilisation de la répartition de 2011</t>
        </is>
      </c>
      <c r="K3" t="inlineStr">
        <is>
          <t>Blézat</t>
        </is>
      </c>
      <c r="L3" t="inlineStr">
        <is>
          <t>Débouchés abats - Blézat</t>
        </is>
      </c>
      <c r="M3" t="inlineStr">
        <is>
          <t>Répartition</t>
        </is>
      </c>
      <c r="N3" t="inlineStr">
        <is>
          <t>Part d'abats consommée en GMS = 14,58 % (Blézat)</t>
        </is>
      </c>
      <c r="O3" t="n">
        <v>0</v>
      </c>
    </row>
    <row r="4">
      <c r="A4" t="inlineStr">
        <is>
          <t>Abats</t>
        </is>
      </c>
      <c r="B4" t="inlineStr">
        <is>
          <t>Autres IAA</t>
        </is>
      </c>
      <c r="E4" t="inlineStr">
        <is>
          <t>kt</t>
        </is>
      </c>
      <c r="F4" t="inlineStr">
        <is>
          <t>Viande bovine</t>
        </is>
      </c>
      <c r="G4" t="inlineStr">
        <is>
          <t>2015:2019:2023</t>
        </is>
      </c>
      <c r="H4" t="inlineStr">
        <is>
          <t>France</t>
        </is>
      </c>
      <c r="I4" t="inlineStr">
        <is>
          <t>Part d'abats consommée par les autres IAA</t>
        </is>
      </c>
      <c r="J4" t="inlineStr">
        <is>
          <t>Utilisation de la répartition de 2011</t>
        </is>
      </c>
      <c r="K4" t="inlineStr">
        <is>
          <t>Blézat</t>
        </is>
      </c>
      <c r="L4" t="inlineStr">
        <is>
          <t>Débouchés abats - Blézat</t>
        </is>
      </c>
      <c r="M4" t="inlineStr">
        <is>
          <t>Répartition</t>
        </is>
      </c>
      <c r="N4" t="inlineStr">
        <is>
          <t>Part d'abats consommée par les autres IAA = 7,81 % (Blézat)</t>
        </is>
      </c>
      <c r="O4" t="n">
        <v>0</v>
      </c>
    </row>
    <row r="5">
      <c r="A5" t="inlineStr">
        <is>
          <t>Abats</t>
        </is>
      </c>
      <c r="B5" t="inlineStr">
        <is>
          <t>Boucherie</t>
        </is>
      </c>
      <c r="E5" t="inlineStr">
        <is>
          <t>kt</t>
        </is>
      </c>
      <c r="F5" t="inlineStr">
        <is>
          <t>Viande bovine</t>
        </is>
      </c>
      <c r="G5" t="inlineStr">
        <is>
          <t>2015:2019:2023</t>
        </is>
      </c>
      <c r="H5" t="inlineStr">
        <is>
          <t>France</t>
        </is>
      </c>
      <c r="I5" t="inlineStr">
        <is>
          <t>Part d'abats consommée en boucherie</t>
        </is>
      </c>
      <c r="J5" t="inlineStr">
        <is>
          <t>Utilisation de la répartition de 2011</t>
        </is>
      </c>
      <c r="K5" t="inlineStr">
        <is>
          <t>Blézat</t>
        </is>
      </c>
      <c r="L5" t="inlineStr">
        <is>
          <t>Débouchés abats - Blézat</t>
        </is>
      </c>
      <c r="M5" t="inlineStr">
        <is>
          <t>Répartition</t>
        </is>
      </c>
      <c r="N5" t="inlineStr">
        <is>
          <t>Part d'abats consommée en boucherie = 3,65 % (Blézat)</t>
        </is>
      </c>
      <c r="O5" t="n">
        <v>0</v>
      </c>
    </row>
    <row r="6">
      <c r="A6" t="inlineStr">
        <is>
          <t>Abats</t>
        </is>
      </c>
      <c r="B6" t="inlineStr">
        <is>
          <t>RHD</t>
        </is>
      </c>
      <c r="E6" t="inlineStr">
        <is>
          <t>kt</t>
        </is>
      </c>
      <c r="F6" t="inlineStr">
        <is>
          <t>Viande bovine</t>
        </is>
      </c>
      <c r="G6" t="inlineStr">
        <is>
          <t>2015:2019:2023</t>
        </is>
      </c>
      <c r="H6" t="inlineStr">
        <is>
          <t>France</t>
        </is>
      </c>
      <c r="I6" t="inlineStr">
        <is>
          <t>Part d'abats consommée en RHD</t>
        </is>
      </c>
      <c r="J6" t="inlineStr">
        <is>
          <t>Utilisation de la répartition de 2011</t>
        </is>
      </c>
      <c r="K6" t="inlineStr">
        <is>
          <t>Blézat</t>
        </is>
      </c>
      <c r="L6" t="inlineStr">
        <is>
          <t>Débouchés abats - Blézat</t>
        </is>
      </c>
      <c r="M6" t="inlineStr">
        <is>
          <t>Répartition</t>
        </is>
      </c>
      <c r="N6" t="inlineStr">
        <is>
          <t>Part d'abats consommée en RHD = 3,65 % (Blézat)</t>
        </is>
      </c>
      <c r="O6" t="n">
        <v>0</v>
      </c>
    </row>
  </sheetData>
  <pageMargins left="0.7" right="0.7" top="0.75" bottom="0.75" header="0.3" footer="0.3"/>
</worksheet>
</file>

<file path=xl/worksheets/sheet27.xml><?xml version="1.0" encoding="utf-8"?>
<worksheet xmlns="http://schemas.openxmlformats.org/spreadsheetml/2006/main">
  <sheetPr>
    <tabColor rgb="FFFFC000"/>
    <outlinePr summaryBelow="1" summaryRight="1"/>
    <pageSetUpPr/>
  </sheetPr>
  <dimension ref="K14:M20"/>
  <sheetViews>
    <sheetView workbookViewId="0">
      <selection activeCell="P23" sqref="P23"/>
    </sheetView>
  </sheetViews>
  <sheetFormatPr baseColWidth="10" defaultRowHeight="14.4"/>
  <sheetData>
    <row r="14">
      <c r="K14" t="inlineStr">
        <is>
          <t>Débouchés des abats de bovins (2011, kt)</t>
        </is>
      </c>
      <c r="L14" t="inlineStr">
        <is>
          <t>Volume 2011</t>
        </is>
      </c>
      <c r="M14" t="inlineStr">
        <is>
          <t>Répartition 2011</t>
        </is>
      </c>
    </row>
    <row r="15">
      <c r="K15" t="inlineStr">
        <is>
          <t>Petfood</t>
        </is>
      </c>
      <c r="L15">
        <f>100+35</f>
        <v/>
      </c>
      <c r="M15" s="122">
        <f>L15/$L$20</f>
        <v/>
      </c>
    </row>
    <row r="16">
      <c r="K16" t="inlineStr">
        <is>
          <t>GMS</t>
        </is>
      </c>
      <c r="L16" t="n">
        <v>28</v>
      </c>
      <c r="M16" s="122">
        <f>L16/$L$20</f>
        <v/>
      </c>
    </row>
    <row r="17">
      <c r="K17" t="inlineStr">
        <is>
          <t>Autres IAA</t>
        </is>
      </c>
      <c r="L17" t="n">
        <v>15</v>
      </c>
      <c r="M17" s="122">
        <f>L17/$L$20</f>
        <v/>
      </c>
    </row>
    <row r="18">
      <c r="K18" t="inlineStr">
        <is>
          <t>Boucherie</t>
        </is>
      </c>
      <c r="L18" t="n">
        <v>7</v>
      </c>
      <c r="M18" s="122">
        <f>L18/$L$20</f>
        <v/>
      </c>
    </row>
    <row r="19">
      <c r="K19" t="inlineStr">
        <is>
          <t>RHD</t>
        </is>
      </c>
      <c r="L19" t="n">
        <v>7</v>
      </c>
      <c r="M19" s="122">
        <f>L19/$L$20</f>
        <v/>
      </c>
    </row>
    <row r="20">
      <c r="L20">
        <f>SUM(L14:L19)</f>
        <v/>
      </c>
    </row>
  </sheetData>
  <pageMargins left="0.7" right="0.7" top="0.75" bottom="0.75" header="0.3" footer="0.3"/>
  <drawing xmlns:r="http://schemas.openxmlformats.org/officeDocument/2006/relationships" r:id="rId1"/>
</worksheet>
</file>

<file path=xl/worksheets/sheet28.xml><?xml version="1.0" encoding="utf-8"?>
<worksheet xmlns="http://schemas.openxmlformats.org/spreadsheetml/2006/main">
  <sheetPr>
    <outlinePr summaryBelow="1" summaryRight="1"/>
    <pageSetUpPr/>
  </sheetPr>
  <dimension ref="B2:E26"/>
  <sheetViews>
    <sheetView workbookViewId="0">
      <selection activeCell="F18" sqref="F18"/>
    </sheetView>
  </sheetViews>
  <sheetFormatPr baseColWidth="10" defaultRowHeight="14.4"/>
  <sheetData>
    <row r="2">
      <c r="B2" t="inlineStr">
        <is>
          <t>pertes de volume carcasse par séparation ultérieure des coproduits C3 (os et graisses), par la charcuterie industrielle, la boucherie-charcuterie, les labos GMS ou encore la transformation à la ferme</t>
        </is>
      </c>
    </row>
    <row r="4">
      <c r="B4" t="inlineStr">
        <is>
          <t>Viande (sans C3)</t>
        </is>
      </c>
    </row>
    <row r="5">
      <c r="B5" t="inlineStr">
        <is>
          <t>veaux</t>
        </is>
      </c>
      <c r="C5" s="68">
        <f>Données!C6*'Anatomie - Blézat'!D21</f>
        <v/>
      </c>
    </row>
    <row r="6">
      <c r="B6" t="inlineStr">
        <is>
          <t>Gros bovins</t>
        </is>
      </c>
      <c r="C6" s="68">
        <f>Données!C7*'Anatomie - Blézat'!D8</f>
        <v/>
      </c>
    </row>
    <row r="7">
      <c r="B7" t="inlineStr">
        <is>
          <t>tous</t>
        </is>
      </c>
      <c r="C7" s="68">
        <f>C5+C6</f>
        <v/>
      </c>
    </row>
    <row r="9">
      <c r="B9" t="inlineStr">
        <is>
          <t>ratios de production carcasse/morceaux</t>
        </is>
      </c>
    </row>
    <row r="10">
      <c r="B10" t="inlineStr">
        <is>
          <t>carcasses</t>
        </is>
      </c>
      <c r="C10" s="68">
        <f>'Production - PRODCOM'!E11/10^6</f>
        <v/>
      </c>
      <c r="D10" s="107">
        <f>C10/'calcul perte de volume carcasse'!$C$13</f>
        <v/>
      </c>
    </row>
    <row r="11">
      <c r="B11" t="inlineStr">
        <is>
          <t>morceaux frais</t>
        </is>
      </c>
      <c r="C11" s="68">
        <f>'Données  '!C9</f>
        <v/>
      </c>
      <c r="D11" s="107">
        <f>'Données  '!C9/'calcul perte de volume carcasse'!$C$13</f>
        <v/>
      </c>
    </row>
    <row r="12">
      <c r="B12" t="inlineStr">
        <is>
          <t>morceaux congelés</t>
        </is>
      </c>
      <c r="C12" s="68">
        <f>'Données  '!C10</f>
        <v/>
      </c>
      <c r="D12" s="107">
        <f>'Données  '!C10/'calcul perte de volume carcasse'!$C$13</f>
        <v/>
      </c>
    </row>
    <row r="13">
      <c r="B13" t="inlineStr">
        <is>
          <t>tous</t>
        </is>
      </c>
      <c r="C13" s="68">
        <f>SUM(C10:C12)</f>
        <v/>
      </c>
      <c r="D13" s="107">
        <f>SUM(D10:D12)</f>
        <v/>
      </c>
    </row>
    <row r="16">
      <c r="B16" t="inlineStr">
        <is>
          <t>Viande (avec C3 pour carcasses)</t>
        </is>
      </c>
    </row>
    <row r="17">
      <c r="B17" t="inlineStr">
        <is>
          <t>carcasses</t>
        </is>
      </c>
      <c r="C17" s="68">
        <f>((Données!$C$7*'Anatomie - Blézat'!D7)+(Données!$C$6*'Anatomie - Blézat'!D20))*D10</f>
        <v/>
      </c>
      <c r="E17" s="71" t="n"/>
    </row>
    <row r="18">
      <c r="B18" t="inlineStr">
        <is>
          <t>morceaux frais</t>
        </is>
      </c>
      <c r="C18" s="68">
        <f>((Données!$C$7*'Anatomie - Blézat'!$D$8)+(Données!$C$6*'Anatomie - Blézat'!$D$21))*D11</f>
        <v/>
      </c>
    </row>
    <row r="19">
      <c r="B19" t="inlineStr">
        <is>
          <t>morceaux congelés</t>
        </is>
      </c>
      <c r="C19" s="68">
        <f>((Données!$C$7*'Anatomie - Blézat'!$D$8)+(Données!$C$6*'Anatomie - Blézat'!$D$21))*D12</f>
        <v/>
      </c>
    </row>
    <row r="20">
      <c r="B20" t="inlineStr">
        <is>
          <t>tous</t>
        </is>
      </c>
      <c r="C20" s="68">
        <f>SUM(C17:C19)</f>
        <v/>
      </c>
    </row>
    <row r="22">
      <c r="E22" s="71">
        <f>C13-C7</f>
        <v/>
      </c>
    </row>
    <row r="24">
      <c r="B24" s="106" t="inlineStr">
        <is>
          <t>En conclusion :</t>
        </is>
      </c>
    </row>
    <row r="25">
      <c r="B25" t="inlineStr">
        <is>
          <t xml:space="preserve">Perte de </t>
        </is>
      </c>
      <c r="C25" s="71">
        <f>C20-C7</f>
        <v/>
      </c>
      <c r="D25" t="inlineStr">
        <is>
          <t>due au retrait des C3 lors des transformations ultérieures</t>
        </is>
      </c>
    </row>
    <row r="26">
      <c r="B26" t="inlineStr">
        <is>
          <t xml:space="preserve">Gain de </t>
        </is>
      </c>
      <c r="C26" s="71">
        <f>C20-C13</f>
        <v/>
      </c>
      <c r="D26" t="inlineStr">
        <is>
          <t>dû à l'ajout des carcasses autoconsommées, non prises en compte dans Prodcom (ça semble bien correspondre au volume autoconsommé pour 2022 : 6% x 1003 kt = 60 kt)</t>
        </is>
      </c>
    </row>
  </sheetData>
  <pageMargins left="0.7" right="0.7" top="0.75" bottom="0.75" header="0.3" footer="0.3"/>
</worksheet>
</file>

<file path=xl/worksheets/sheet29.xml><?xml version="1.0" encoding="utf-8"?>
<worksheet xmlns="http://schemas.openxmlformats.org/spreadsheetml/2006/main">
  <sheetPr>
    <tabColor rgb="008064A2"/>
    <outlinePr summaryBelow="1" summaryRight="1"/>
    <pageSetUpPr/>
  </sheetPr>
  <dimension ref="A1:P1081"/>
  <sheetViews>
    <sheetView workbookViewId="0">
      <selection activeCell="A1" sqref="A1"/>
    </sheetView>
  </sheetViews>
  <sheetFormatPr baseColWidth="8" defaultRowHeight="15"/>
  <cols>
    <col width="47" customWidth="1" min="1" max="1"/>
    <col width="19" customWidth="1" min="2" max="2"/>
    <col width="15" customWidth="1" min="3" max="3"/>
    <col width="18" customWidth="1" min="4" max="4"/>
    <col width="13" customWidth="1" min="5" max="5"/>
    <col width="13" customWidth="1" min="6" max="6"/>
    <col width="29" customWidth="1" min="7" max="7"/>
    <col width="14" customWidth="1" min="8" max="8"/>
    <col width="17" customWidth="1" min="9" max="9"/>
    <col width="32" customWidth="1" min="10" max="10"/>
    <col width="18" customWidth="1" min="11" max="11"/>
    <col width="35" customWidth="1" min="12" max="12"/>
    <col width="29" customWidth="1" min="13" max="13"/>
    <col width="26" customWidth="1" min="14" max="14"/>
    <col width="24" customWidth="1" min="15" max="15"/>
    <col width="24" customWidth="1" min="16" max="16"/>
  </cols>
  <sheetData>
    <row r="1" ht="15" customHeight="1">
      <c r="A1" s="175" t="inlineStr">
        <is>
          <t>Origine</t>
        </is>
      </c>
      <c r="B1" s="175" t="inlineStr">
        <is>
          <t>Destination</t>
        </is>
      </c>
      <c r="C1" s="175" t="inlineStr">
        <is>
          <t>Filière</t>
        </is>
      </c>
      <c r="D1" s="175" t="inlineStr">
        <is>
          <t>Territoire</t>
        </is>
      </c>
      <c r="E1" s="175" t="inlineStr">
        <is>
          <t>Année</t>
        </is>
      </c>
      <c r="F1" s="175" t="inlineStr">
        <is>
          <t>Unité</t>
        </is>
      </c>
      <c r="G1" s="175" t="inlineStr">
        <is>
          <t>Information collectée</t>
        </is>
      </c>
      <c r="H1" s="175" t="inlineStr">
        <is>
          <t>Source</t>
        </is>
      </c>
      <c r="I1" s="175" t="inlineStr">
        <is>
          <t>Hypothèse</t>
        </is>
      </c>
      <c r="J1" s="175" t="inlineStr">
        <is>
          <t>Type de donnée collectée</t>
        </is>
      </c>
      <c r="K1" s="175" t="inlineStr">
        <is>
          <t>Traduction</t>
        </is>
      </c>
      <c r="L1" s="175" t="inlineStr">
        <is>
          <t>Onglet source fichier Excel</t>
        </is>
      </c>
      <c r="M1" s="175" t="inlineStr">
        <is>
          <t>Fiabilité des données</t>
        </is>
      </c>
      <c r="N1" s="175" t="inlineStr">
        <is>
          <t>Valeur reconciliée</t>
        </is>
      </c>
      <c r="O1" s="175" t="inlineStr">
        <is>
          <t>Borne inférieure</t>
        </is>
      </c>
      <c r="P1" s="175" t="inlineStr">
        <is>
          <t>Borne supérieure</t>
        </is>
      </c>
    </row>
    <row r="2" ht="15" customHeight="1">
      <c r="A2" s="154" t="inlineStr">
        <is>
          <t>Bovins</t>
        </is>
      </c>
      <c r="B2" t="inlineStr">
        <is>
          <t>Abattage / découpe de veaux</t>
        </is>
      </c>
      <c r="C2" t="inlineStr">
        <is>
          <t>Viande bovine</t>
        </is>
      </c>
      <c r="D2" t="inlineStr">
        <is>
          <t>France</t>
        </is>
      </c>
      <c r="E2" t="inlineStr">
        <is>
          <t>2015</t>
        </is>
      </c>
      <c r="F2" t="inlineStr">
        <is>
          <t>kt</t>
        </is>
      </c>
      <c r="G2" t="inlineStr"/>
      <c r="H2" t="inlineStr"/>
      <c r="I2" t="inlineStr"/>
      <c r="J2" t="inlineStr"/>
      <c r="K2" t="inlineStr"/>
      <c r="L2" t="inlineStr"/>
      <c r="M2" t="inlineStr"/>
      <c r="N2" t="n">
        <v>309</v>
      </c>
      <c r="O2" t="inlineStr"/>
      <c r="P2" t="inlineStr"/>
    </row>
    <row r="3" ht="15" customHeight="1">
      <c r="A3" s="154" t="inlineStr">
        <is>
          <t>Bovins</t>
        </is>
      </c>
      <c r="B3" t="inlineStr">
        <is>
          <t>Export</t>
        </is>
      </c>
      <c r="C3" t="inlineStr">
        <is>
          <t>Viande bovine</t>
        </is>
      </c>
      <c r="D3" t="inlineStr">
        <is>
          <t>France</t>
        </is>
      </c>
      <c r="E3" t="inlineStr">
        <is>
          <t>2015</t>
        </is>
      </c>
      <c r="F3" t="inlineStr">
        <is>
          <t>kt</t>
        </is>
      </c>
      <c r="G3" t="inlineStr"/>
      <c r="H3" t="inlineStr"/>
      <c r="I3" t="inlineStr"/>
      <c r="J3" t="inlineStr"/>
      <c r="K3" t="inlineStr"/>
      <c r="L3" t="inlineStr"/>
      <c r="M3" t="inlineStr"/>
      <c r="N3" t="n">
        <v>27.2</v>
      </c>
      <c r="O3" t="inlineStr"/>
      <c r="P3" t="inlineStr"/>
    </row>
    <row r="4" ht="15" customHeight="1">
      <c r="A4" s="154" t="inlineStr">
        <is>
          <t>Bovins</t>
        </is>
      </c>
      <c r="B4" t="inlineStr">
        <is>
          <t>Abattage / découpe de gros bovins</t>
        </is>
      </c>
      <c r="C4" t="inlineStr">
        <is>
          <t>Viande bovine</t>
        </is>
      </c>
      <c r="D4" t="inlineStr">
        <is>
          <t>France</t>
        </is>
      </c>
      <c r="E4" t="inlineStr">
        <is>
          <t>2015</t>
        </is>
      </c>
      <c r="F4" t="inlineStr">
        <is>
          <t>kt</t>
        </is>
      </c>
      <c r="G4" t="inlineStr"/>
      <c r="H4" t="inlineStr"/>
      <c r="I4" t="inlineStr"/>
      <c r="J4" t="inlineStr"/>
      <c r="K4" t="inlineStr"/>
      <c r="L4" t="inlineStr"/>
      <c r="M4" t="inlineStr"/>
      <c r="N4" t="n">
        <v>2310</v>
      </c>
      <c r="O4" t="inlineStr"/>
      <c r="P4" t="inlineStr"/>
    </row>
    <row r="5" ht="15" customHeight="1">
      <c r="A5" s="154" t="inlineStr">
        <is>
          <t>Bovins</t>
        </is>
      </c>
      <c r="B5" t="inlineStr">
        <is>
          <t>Abattage / découpe</t>
        </is>
      </c>
      <c r="C5" t="inlineStr">
        <is>
          <t>Viande bovine</t>
        </is>
      </c>
      <c r="D5" t="inlineStr">
        <is>
          <t>France</t>
        </is>
      </c>
      <c r="E5" t="inlineStr">
        <is>
          <t>2015</t>
        </is>
      </c>
      <c r="F5" t="inlineStr">
        <is>
          <t>kt</t>
        </is>
      </c>
      <c r="G5" t="inlineStr"/>
      <c r="H5" t="inlineStr"/>
      <c r="I5" t="inlineStr"/>
      <c r="J5" t="inlineStr"/>
      <c r="K5" t="inlineStr"/>
      <c r="L5" t="inlineStr"/>
      <c r="M5" t="inlineStr"/>
      <c r="N5" t="n">
        <v>2620</v>
      </c>
      <c r="O5" t="inlineStr"/>
      <c r="P5" t="inlineStr"/>
    </row>
    <row r="6" ht="15" customHeight="1">
      <c r="A6" s="154" t="inlineStr">
        <is>
          <t>Bovins</t>
        </is>
      </c>
      <c r="B6" t="inlineStr">
        <is>
          <t>1ère et 2nde transformation</t>
        </is>
      </c>
      <c r="C6" t="inlineStr">
        <is>
          <t>Viande bovine</t>
        </is>
      </c>
      <c r="D6" t="inlineStr">
        <is>
          <t>France</t>
        </is>
      </c>
      <c r="E6" t="inlineStr">
        <is>
          <t>2015</t>
        </is>
      </c>
      <c r="F6" t="inlineStr">
        <is>
          <t>kt</t>
        </is>
      </c>
      <c r="G6" t="inlineStr"/>
      <c r="H6" t="inlineStr"/>
      <c r="I6" t="inlineStr"/>
      <c r="J6" t="inlineStr"/>
      <c r="K6" t="inlineStr"/>
      <c r="L6" t="inlineStr"/>
      <c r="M6" t="inlineStr"/>
      <c r="N6" t="n">
        <v>2620</v>
      </c>
      <c r="O6" t="inlineStr"/>
      <c r="P6" t="inlineStr"/>
    </row>
    <row r="7" ht="15" customHeight="1">
      <c r="A7" s="154" t="inlineStr">
        <is>
          <t>Veaux</t>
        </is>
      </c>
      <c r="B7" t="inlineStr">
        <is>
          <t>Abattage / découpe de veaux</t>
        </is>
      </c>
      <c r="C7" t="inlineStr">
        <is>
          <t>Viande bovine</t>
        </is>
      </c>
      <c r="D7" t="inlineStr">
        <is>
          <t>France</t>
        </is>
      </c>
      <c r="E7" t="inlineStr">
        <is>
          <t>2015</t>
        </is>
      </c>
      <c r="F7" t="inlineStr">
        <is>
          <t>kt</t>
        </is>
      </c>
      <c r="G7" t="inlineStr">
        <is>
          <t>Abattages de veaux = 309  (Agreste - Statistique Agricole Annuelle - SSP)</t>
        </is>
      </c>
      <c r="H7" t="inlineStr">
        <is>
          <t>Agreste - Statistique Agricole Annuelle - SSP</t>
        </is>
      </c>
      <c r="I7" t="inlineStr"/>
      <c r="J7" t="inlineStr">
        <is>
          <t>Volume</t>
        </is>
      </c>
      <c r="K7" t="inlineStr">
        <is>
          <t>Abattages de veaux</t>
        </is>
      </c>
      <c r="L7" t="inlineStr">
        <is>
          <t>Abattages - AGRESTE</t>
        </is>
      </c>
      <c r="M7" t="inlineStr">
        <is>
          <t>Très élevée</t>
        </is>
      </c>
      <c r="N7" t="n">
        <v>309</v>
      </c>
      <c r="O7" t="inlineStr"/>
      <c r="P7" t="inlineStr"/>
    </row>
    <row r="8" ht="15" customHeight="1">
      <c r="A8" s="154" t="inlineStr">
        <is>
          <t>Veaux</t>
        </is>
      </c>
      <c r="B8" t="inlineStr">
        <is>
          <t>Export</t>
        </is>
      </c>
      <c r="C8" t="inlineStr">
        <is>
          <t>Viande bovine</t>
        </is>
      </c>
      <c r="D8" t="inlineStr">
        <is>
          <t>France</t>
        </is>
      </c>
      <c r="E8" t="inlineStr">
        <is>
          <t>2015</t>
        </is>
      </c>
      <c r="F8" t="inlineStr">
        <is>
          <t>kt</t>
        </is>
      </c>
      <c r="G8" t="inlineStr">
        <is>
          <t>Exportation de veaux</t>
        </is>
      </c>
      <c r="H8" t="inlineStr">
        <is>
          <t>Agreste - Statistique Agricole Annuelle - SSP</t>
        </is>
      </c>
      <c r="I8" t="inlineStr"/>
      <c r="J8" t="inlineStr">
        <is>
          <t>Volume</t>
        </is>
      </c>
      <c r="K8" t="inlineStr">
        <is>
          <t>Exportation de veaux</t>
        </is>
      </c>
      <c r="L8" t="inlineStr">
        <is>
          <t>Echanges - AGRESTE</t>
        </is>
      </c>
      <c r="M8" t="inlineStr">
        <is>
          <t>Très élevée</t>
        </is>
      </c>
      <c r="N8" t="n">
        <v>2.89</v>
      </c>
      <c r="O8" t="inlineStr"/>
      <c r="P8" t="inlineStr"/>
    </row>
    <row r="9" ht="15" customHeight="1">
      <c r="A9" s="154" t="inlineStr">
        <is>
          <t>Veaux</t>
        </is>
      </c>
      <c r="B9" t="inlineStr">
        <is>
          <t>Abattage / découpe</t>
        </is>
      </c>
      <c r="C9" t="inlineStr">
        <is>
          <t>Viande bovine</t>
        </is>
      </c>
      <c r="D9" t="inlineStr">
        <is>
          <t>France</t>
        </is>
      </c>
      <c r="E9" t="inlineStr">
        <is>
          <t>2015</t>
        </is>
      </c>
      <c r="F9" t="inlineStr">
        <is>
          <t>kt</t>
        </is>
      </c>
      <c r="G9" t="inlineStr"/>
      <c r="H9" t="inlineStr"/>
      <c r="I9" t="inlineStr"/>
      <c r="J9" t="inlineStr"/>
      <c r="K9" t="inlineStr"/>
      <c r="L9" t="inlineStr"/>
      <c r="M9" t="inlineStr"/>
      <c r="N9" t="n">
        <v>309</v>
      </c>
      <c r="O9" t="inlineStr"/>
      <c r="P9" t="inlineStr"/>
    </row>
    <row r="10" ht="15" customHeight="1">
      <c r="A10" s="154" t="inlineStr">
        <is>
          <t>Veaux</t>
        </is>
      </c>
      <c r="B10" t="inlineStr">
        <is>
          <t>1ère et 2nde transformation</t>
        </is>
      </c>
      <c r="C10" t="inlineStr">
        <is>
          <t>Viande bovine</t>
        </is>
      </c>
      <c r="D10" t="inlineStr">
        <is>
          <t>France</t>
        </is>
      </c>
      <c r="E10" t="inlineStr">
        <is>
          <t>2015</t>
        </is>
      </c>
      <c r="F10" t="inlineStr">
        <is>
          <t>kt</t>
        </is>
      </c>
      <c r="G10" t="inlineStr"/>
      <c r="H10" t="inlineStr"/>
      <c r="I10" t="inlineStr"/>
      <c r="J10" t="inlineStr"/>
      <c r="K10" t="inlineStr"/>
      <c r="L10" t="inlineStr"/>
      <c r="M10" t="inlineStr"/>
      <c r="N10" t="n">
        <v>309</v>
      </c>
      <c r="O10" t="inlineStr"/>
      <c r="P10" t="inlineStr"/>
    </row>
    <row r="11" ht="15" customHeight="1">
      <c r="A11" s="154" t="inlineStr">
        <is>
          <t>Gros bovins</t>
        </is>
      </c>
      <c r="B11" t="inlineStr">
        <is>
          <t>Abattage / découpe de gros bovins</t>
        </is>
      </c>
      <c r="C11" t="inlineStr">
        <is>
          <t>Viande bovine</t>
        </is>
      </c>
      <c r="D11" t="inlineStr">
        <is>
          <t>France</t>
        </is>
      </c>
      <c r="E11" t="inlineStr">
        <is>
          <t>2015</t>
        </is>
      </c>
      <c r="F11" t="inlineStr">
        <is>
          <t>kt</t>
        </is>
      </c>
      <c r="G11" t="inlineStr">
        <is>
          <t>Abattages de gros bovins = 2310  (Agreste - Statistique Agricole Annuelle - SSP)</t>
        </is>
      </c>
      <c r="H11" t="inlineStr">
        <is>
          <t>Agreste - Statistique Agricole Annuelle - SSP</t>
        </is>
      </c>
      <c r="I11" t="inlineStr"/>
      <c r="J11" t="inlineStr">
        <is>
          <t>Volume</t>
        </is>
      </c>
      <c r="K11" t="inlineStr">
        <is>
          <t>Abattages de gros bovins</t>
        </is>
      </c>
      <c r="L11" t="inlineStr">
        <is>
          <t>Abattages - AGRESTE</t>
        </is>
      </c>
      <c r="M11" t="inlineStr">
        <is>
          <t>Très élevée</t>
        </is>
      </c>
      <c r="N11" t="n">
        <v>2310</v>
      </c>
      <c r="O11" t="inlineStr"/>
      <c r="P11" t="inlineStr"/>
    </row>
    <row r="12" ht="15" customHeight="1">
      <c r="A12" s="154" t="inlineStr">
        <is>
          <t>Gros bovins</t>
        </is>
      </c>
      <c r="B12" t="inlineStr">
        <is>
          <t>Export</t>
        </is>
      </c>
      <c r="C12" t="inlineStr">
        <is>
          <t>Viande bovine</t>
        </is>
      </c>
      <c r="D12" t="inlineStr">
        <is>
          <t>France</t>
        </is>
      </c>
      <c r="E12" t="inlineStr">
        <is>
          <t>2015</t>
        </is>
      </c>
      <c r="F12" t="inlineStr">
        <is>
          <t>kt</t>
        </is>
      </c>
      <c r="G12" t="inlineStr">
        <is>
          <t>Exportation de gros bovins</t>
        </is>
      </c>
      <c r="H12" t="inlineStr">
        <is>
          <t>Agreste - Statistique Agricole Annuelle - SSP</t>
        </is>
      </c>
      <c r="I12" t="inlineStr"/>
      <c r="J12" t="inlineStr">
        <is>
          <t>Volume</t>
        </is>
      </c>
      <c r="K12" t="inlineStr">
        <is>
          <t>Exportation de gros bovins</t>
        </is>
      </c>
      <c r="L12" t="inlineStr">
        <is>
          <t>Echanges - AGRESTE</t>
        </is>
      </c>
      <c r="M12" t="inlineStr">
        <is>
          <t>Très élevée</t>
        </is>
      </c>
      <c r="N12" t="n">
        <v>24.3</v>
      </c>
      <c r="O12" t="inlineStr"/>
      <c r="P12" t="inlineStr"/>
    </row>
    <row r="13" ht="15" customHeight="1">
      <c r="A13" s="154" t="inlineStr">
        <is>
          <t>Gros bovins</t>
        </is>
      </c>
      <c r="B13" t="inlineStr">
        <is>
          <t>Abattage / découpe</t>
        </is>
      </c>
      <c r="C13" t="inlineStr">
        <is>
          <t>Viande bovine</t>
        </is>
      </c>
      <c r="D13" t="inlineStr">
        <is>
          <t>France</t>
        </is>
      </c>
      <c r="E13" t="inlineStr">
        <is>
          <t>2015</t>
        </is>
      </c>
      <c r="F13" t="inlineStr">
        <is>
          <t>kt</t>
        </is>
      </c>
      <c r="G13" t="inlineStr"/>
      <c r="H13" t="inlineStr"/>
      <c r="I13" t="inlineStr"/>
      <c r="J13" t="inlineStr"/>
      <c r="K13" t="inlineStr"/>
      <c r="L13" t="inlineStr"/>
      <c r="M13" t="inlineStr"/>
      <c r="N13" t="n">
        <v>2310</v>
      </c>
      <c r="O13" t="inlineStr"/>
      <c r="P13" t="inlineStr"/>
    </row>
    <row r="14" ht="15" customHeight="1">
      <c r="A14" s="154" t="inlineStr">
        <is>
          <t>Gros bovins</t>
        </is>
      </c>
      <c r="B14" t="inlineStr">
        <is>
          <t>1ère et 2nde transformation</t>
        </is>
      </c>
      <c r="C14" t="inlineStr">
        <is>
          <t>Viande bovine</t>
        </is>
      </c>
      <c r="D14" t="inlineStr">
        <is>
          <t>France</t>
        </is>
      </c>
      <c r="E14" t="inlineStr">
        <is>
          <t>2015</t>
        </is>
      </c>
      <c r="F14" t="inlineStr">
        <is>
          <t>kt</t>
        </is>
      </c>
      <c r="G14" t="inlineStr"/>
      <c r="H14" t="inlineStr"/>
      <c r="I14" t="inlineStr"/>
      <c r="J14" t="inlineStr"/>
      <c r="K14" t="inlineStr"/>
      <c r="L14" t="inlineStr"/>
      <c r="M14" t="inlineStr"/>
      <c r="N14" t="n">
        <v>2310</v>
      </c>
      <c r="O14" t="inlineStr"/>
      <c r="P14" t="inlineStr"/>
    </row>
    <row r="15" ht="15" customHeight="1">
      <c r="A15" s="154" t="inlineStr">
        <is>
          <t>Matières de 1ère et 2nde transformation</t>
        </is>
      </c>
      <c r="B15" t="inlineStr">
        <is>
          <t>Vente directe et autoconsommation</t>
        </is>
      </c>
      <c r="C15" t="inlineStr">
        <is>
          <t>Viande bovine</t>
        </is>
      </c>
      <c r="D15" t="inlineStr">
        <is>
          <t>France</t>
        </is>
      </c>
      <c r="E15" t="inlineStr">
        <is>
          <t>2015</t>
        </is>
      </c>
      <c r="F15" t="inlineStr">
        <is>
          <t>kt</t>
        </is>
      </c>
      <c r="G15" t="inlineStr"/>
      <c r="H15" t="inlineStr"/>
      <c r="I15" t="inlineStr"/>
      <c r="J15" t="inlineStr"/>
      <c r="K15" t="inlineStr"/>
      <c r="L15" t="inlineStr"/>
      <c r="M15" t="inlineStr"/>
      <c r="N15" t="n">
        <v>5.49</v>
      </c>
      <c r="O15" t="inlineStr"/>
      <c r="P15" t="inlineStr"/>
    </row>
    <row r="16" ht="15" customHeight="1">
      <c r="A16" s="154" t="inlineStr">
        <is>
          <t>Matières de 1ère et 2nde transformation</t>
        </is>
      </c>
      <c r="B16" t="inlineStr">
        <is>
          <t>GMS</t>
        </is>
      </c>
      <c r="C16" t="inlineStr">
        <is>
          <t>Viande bovine</t>
        </is>
      </c>
      <c r="D16" t="inlineStr">
        <is>
          <t>France</t>
        </is>
      </c>
      <c r="E16" t="inlineStr">
        <is>
          <t>2015</t>
        </is>
      </c>
      <c r="F16" t="inlineStr">
        <is>
          <t>kt</t>
        </is>
      </c>
      <c r="G16" t="inlineStr"/>
      <c r="H16" t="inlineStr"/>
      <c r="I16" t="inlineStr"/>
      <c r="J16" t="inlineStr"/>
      <c r="K16" t="inlineStr"/>
      <c r="L16" t="inlineStr"/>
      <c r="M16" t="inlineStr"/>
      <c r="N16" t="n">
        <v>357</v>
      </c>
      <c r="O16" t="inlineStr"/>
      <c r="P16" t="inlineStr"/>
    </row>
    <row r="17" ht="15" customHeight="1">
      <c r="A17" s="154" t="inlineStr">
        <is>
          <t>Matières de 1ère et 2nde transformation</t>
        </is>
      </c>
      <c r="B17" t="inlineStr">
        <is>
          <t>Boucherie</t>
        </is>
      </c>
      <c r="C17" t="inlineStr">
        <is>
          <t>Viande bovine</t>
        </is>
      </c>
      <c r="D17" t="inlineStr">
        <is>
          <t>France</t>
        </is>
      </c>
      <c r="E17" t="inlineStr">
        <is>
          <t>2015</t>
        </is>
      </c>
      <c r="F17" t="inlineStr">
        <is>
          <t>kt</t>
        </is>
      </c>
      <c r="G17" t="inlineStr"/>
      <c r="H17" t="inlineStr"/>
      <c r="I17" t="inlineStr"/>
      <c r="J17" t="inlineStr"/>
      <c r="K17" t="inlineStr"/>
      <c r="L17" t="inlineStr"/>
      <c r="M17" t="inlineStr"/>
      <c r="N17" t="n">
        <v>180</v>
      </c>
      <c r="O17" t="inlineStr"/>
      <c r="P17" t="inlineStr"/>
    </row>
    <row r="18" ht="15" customHeight="1">
      <c r="A18" s="154" t="inlineStr">
        <is>
          <t>Matières de 1ère et 2nde transformation</t>
        </is>
      </c>
      <c r="B18" t="inlineStr">
        <is>
          <t>RHD</t>
        </is>
      </c>
      <c r="C18" t="inlineStr">
        <is>
          <t>Viande bovine</t>
        </is>
      </c>
      <c r="D18" t="inlineStr">
        <is>
          <t>France</t>
        </is>
      </c>
      <c r="E18" t="inlineStr">
        <is>
          <t>2015</t>
        </is>
      </c>
      <c r="F18" t="inlineStr">
        <is>
          <t>kt</t>
        </is>
      </c>
      <c r="G18" t="inlineStr"/>
      <c r="H18" t="inlineStr"/>
      <c r="I18" t="inlineStr"/>
      <c r="J18" t="inlineStr"/>
      <c r="K18" t="inlineStr"/>
      <c r="L18" t="inlineStr"/>
      <c r="M18" t="inlineStr"/>
      <c r="N18" t="n">
        <v>113</v>
      </c>
      <c r="O18" t="inlineStr"/>
      <c r="P18" t="inlineStr"/>
    </row>
    <row r="19" ht="15" customHeight="1">
      <c r="A19" s="154" t="inlineStr">
        <is>
          <t>Matières de 1ère et 2nde transformation</t>
        </is>
      </c>
      <c r="B19" t="inlineStr">
        <is>
          <t>Autres IAA</t>
        </is>
      </c>
      <c r="C19" t="inlineStr">
        <is>
          <t>Viande bovine</t>
        </is>
      </c>
      <c r="D19" t="inlineStr">
        <is>
          <t>France</t>
        </is>
      </c>
      <c r="E19" t="inlineStr">
        <is>
          <t>2015</t>
        </is>
      </c>
      <c r="F19" t="inlineStr">
        <is>
          <t>kt</t>
        </is>
      </c>
      <c r="G19" t="inlineStr"/>
      <c r="H19" t="inlineStr"/>
      <c r="I19" t="inlineStr"/>
      <c r="J19" t="inlineStr"/>
      <c r="K19" t="inlineStr"/>
      <c r="L19" t="inlineStr"/>
      <c r="M19" t="inlineStr"/>
      <c r="N19" t="n">
        <v>473</v>
      </c>
      <c r="O19" t="inlineStr"/>
      <c r="P19" t="inlineStr"/>
    </row>
    <row r="20" ht="15" customHeight="1">
      <c r="A20" s="154" t="inlineStr">
        <is>
          <t>Matières de 1ère et 2nde transformation</t>
        </is>
      </c>
      <c r="B20" t="inlineStr">
        <is>
          <t>Export</t>
        </is>
      </c>
      <c r="C20" t="inlineStr">
        <is>
          <t>Viande bovine</t>
        </is>
      </c>
      <c r="D20" t="inlineStr">
        <is>
          <t>France</t>
        </is>
      </c>
      <c r="E20" t="inlineStr">
        <is>
          <t>2015</t>
        </is>
      </c>
      <c r="F20" t="inlineStr">
        <is>
          <t>kt</t>
        </is>
      </c>
      <c r="G20" t="inlineStr"/>
      <c r="H20" t="inlineStr"/>
      <c r="I20" t="inlineStr"/>
      <c r="J20" t="inlineStr"/>
      <c r="K20" t="inlineStr"/>
      <c r="L20" t="inlineStr"/>
      <c r="M20" t="inlineStr"/>
      <c r="N20" t="n">
        <v>337</v>
      </c>
      <c r="O20" t="inlineStr"/>
      <c r="P20" t="inlineStr"/>
    </row>
    <row r="21" ht="15" customHeight="1">
      <c r="A21" s="154" t="inlineStr">
        <is>
          <t>Matières de 1ère et 2nde transformation</t>
        </is>
      </c>
      <c r="B21" t="inlineStr">
        <is>
          <t>Biomatériaux</t>
        </is>
      </c>
      <c r="C21" t="inlineStr">
        <is>
          <t>Viande bovine</t>
        </is>
      </c>
      <c r="D21" t="inlineStr">
        <is>
          <t>France</t>
        </is>
      </c>
      <c r="E21" t="inlineStr">
        <is>
          <t>2015</t>
        </is>
      </c>
      <c r="F21" t="inlineStr">
        <is>
          <t>kt</t>
        </is>
      </c>
      <c r="G21" t="inlineStr"/>
      <c r="H21" t="inlineStr"/>
      <c r="I21" t="inlineStr"/>
      <c r="J21" t="inlineStr"/>
      <c r="K21" t="inlineStr"/>
      <c r="L21" t="inlineStr"/>
      <c r="M21" t="inlineStr"/>
      <c r="N21" t="n">
        <v>149</v>
      </c>
      <c r="O21" t="inlineStr"/>
      <c r="P21" t="inlineStr"/>
    </row>
    <row r="22" ht="15" customHeight="1">
      <c r="A22" s="154" t="inlineStr">
        <is>
          <t>Matières de 1ère et 2nde transformation</t>
        </is>
      </c>
      <c r="B22" t="inlineStr">
        <is>
          <t>Traitement thermique C1/C2</t>
        </is>
      </c>
      <c r="C22" t="inlineStr">
        <is>
          <t>Viande bovine</t>
        </is>
      </c>
      <c r="D22" t="inlineStr">
        <is>
          <t>France</t>
        </is>
      </c>
      <c r="E22" t="inlineStr">
        <is>
          <t>2015</t>
        </is>
      </c>
      <c r="F22" t="inlineStr">
        <is>
          <t>kt</t>
        </is>
      </c>
      <c r="G22" t="inlineStr"/>
      <c r="H22" t="inlineStr"/>
      <c r="I22" t="inlineStr"/>
      <c r="J22" t="inlineStr"/>
      <c r="K22" t="inlineStr"/>
      <c r="L22" t="inlineStr"/>
      <c r="M22" t="inlineStr"/>
      <c r="N22" t="n">
        <v>367</v>
      </c>
      <c r="O22" t="inlineStr"/>
      <c r="P22" t="inlineStr"/>
    </row>
    <row r="23" ht="15" customHeight="1">
      <c r="A23" s="154" t="inlineStr">
        <is>
          <t>Matières de 1ère et 2nde transformation</t>
        </is>
      </c>
      <c r="B23" t="inlineStr">
        <is>
          <t>Traitement thermique C3 et alimentaire</t>
        </is>
      </c>
      <c r="C23" t="inlineStr">
        <is>
          <t>Viande bovine</t>
        </is>
      </c>
      <c r="D23" t="inlineStr">
        <is>
          <t>France</t>
        </is>
      </c>
      <c r="E23" t="inlineStr">
        <is>
          <t>2015</t>
        </is>
      </c>
      <c r="F23" t="inlineStr">
        <is>
          <t>kt</t>
        </is>
      </c>
      <c r="G23" t="inlineStr"/>
      <c r="H23" t="inlineStr"/>
      <c r="I23" t="inlineStr"/>
      <c r="J23" t="inlineStr"/>
      <c r="K23" t="inlineStr"/>
      <c r="L23" t="inlineStr"/>
      <c r="M23" t="inlineStr"/>
      <c r="N23" t="n">
        <v>785</v>
      </c>
      <c r="O23" t="inlineStr"/>
      <c r="P23" t="inlineStr"/>
    </row>
    <row r="24" ht="15" customHeight="1">
      <c r="A24" s="154" t="inlineStr">
        <is>
          <t>Matières de 1ère et 2nde transformation</t>
        </is>
      </c>
      <c r="B24" t="inlineStr">
        <is>
          <t>Transformation des coproduits</t>
        </is>
      </c>
      <c r="C24" t="inlineStr">
        <is>
          <t>Viande bovine</t>
        </is>
      </c>
      <c r="D24" t="inlineStr">
        <is>
          <t>France</t>
        </is>
      </c>
      <c r="E24" t="inlineStr">
        <is>
          <t>2015</t>
        </is>
      </c>
      <c r="F24" t="inlineStr">
        <is>
          <t>kt</t>
        </is>
      </c>
      <c r="G24" t="inlineStr"/>
      <c r="H24" t="inlineStr"/>
      <c r="I24" t="inlineStr"/>
      <c r="J24" t="inlineStr"/>
      <c r="K24" t="inlineStr"/>
      <c r="L24" t="inlineStr"/>
      <c r="M24" t="inlineStr"/>
      <c r="N24" t="n">
        <v>1150</v>
      </c>
      <c r="O24" t="inlineStr"/>
      <c r="P24" t="inlineStr"/>
    </row>
    <row r="25" ht="15" customHeight="1">
      <c r="A25" s="154" t="inlineStr">
        <is>
          <t>Matières de 1ère et 2nde transformation</t>
        </is>
      </c>
      <c r="B25" t="inlineStr">
        <is>
          <t>1ère et 2nde transformation</t>
        </is>
      </c>
      <c r="C25" t="inlineStr">
        <is>
          <t>Viande bovine</t>
        </is>
      </c>
      <c r="D25" t="inlineStr">
        <is>
          <t>France</t>
        </is>
      </c>
      <c r="E25" t="inlineStr">
        <is>
          <t>2015</t>
        </is>
      </c>
      <c r="F25" t="inlineStr">
        <is>
          <t>kt</t>
        </is>
      </c>
      <c r="G25" t="inlineStr"/>
      <c r="H25" t="inlineStr"/>
      <c r="I25" t="inlineStr"/>
      <c r="J25" t="inlineStr"/>
      <c r="K25" t="inlineStr"/>
      <c r="L25" t="inlineStr"/>
      <c r="M25" t="inlineStr"/>
      <c r="N25" t="n">
        <v>1150</v>
      </c>
      <c r="O25" t="inlineStr"/>
      <c r="P25" t="inlineStr"/>
    </row>
    <row r="26" ht="15" customHeight="1">
      <c r="A26" s="154" t="inlineStr">
        <is>
          <t>Matières de 1ère et 2nde transformation</t>
        </is>
      </c>
      <c r="B26" t="inlineStr">
        <is>
          <t>Alimentation humaine</t>
        </is>
      </c>
      <c r="C26" t="inlineStr">
        <is>
          <t>Viande bovine</t>
        </is>
      </c>
      <c r="D26" t="inlineStr">
        <is>
          <t>France</t>
        </is>
      </c>
      <c r="E26" t="inlineStr">
        <is>
          <t>2015</t>
        </is>
      </c>
      <c r="F26" t="inlineStr">
        <is>
          <t>kt</t>
        </is>
      </c>
      <c r="G26" t="inlineStr"/>
      <c r="H26" t="inlineStr"/>
      <c r="I26" t="inlineStr"/>
      <c r="J26" t="inlineStr"/>
      <c r="K26" t="inlineStr"/>
      <c r="L26" t="inlineStr"/>
      <c r="M26" t="inlineStr"/>
      <c r="N26" t="n">
        <v>1130</v>
      </c>
      <c r="O26" t="inlineStr"/>
      <c r="P26" t="inlineStr"/>
    </row>
    <row r="27" ht="15" customHeight="1">
      <c r="A27" s="154" t="inlineStr">
        <is>
          <t>Matières de 1ère et 2nde transformation</t>
        </is>
      </c>
      <c r="B27" t="inlineStr">
        <is>
          <t>Circuits spécialisés</t>
        </is>
      </c>
      <c r="C27" t="inlineStr">
        <is>
          <t>Viande bovine</t>
        </is>
      </c>
      <c r="D27" t="inlineStr">
        <is>
          <t>France</t>
        </is>
      </c>
      <c r="E27" t="inlineStr">
        <is>
          <t>2015</t>
        </is>
      </c>
      <c r="F27" t="inlineStr">
        <is>
          <t>kt</t>
        </is>
      </c>
      <c r="G27" t="inlineStr"/>
      <c r="H27" t="inlineStr"/>
      <c r="I27" t="inlineStr"/>
      <c r="J27" t="inlineStr"/>
      <c r="K27" t="inlineStr"/>
      <c r="L27" t="inlineStr"/>
      <c r="M27" t="inlineStr"/>
      <c r="N27" t="n">
        <v>180</v>
      </c>
      <c r="O27" t="inlineStr"/>
      <c r="P27" t="inlineStr"/>
    </row>
    <row r="28" ht="15" customHeight="1">
      <c r="A28" s="154" t="inlineStr">
        <is>
          <t>Matières de 1ère et 2nde transformation</t>
        </is>
      </c>
      <c r="B28" t="inlineStr">
        <is>
          <t>Ménages</t>
        </is>
      </c>
      <c r="C28" t="inlineStr">
        <is>
          <t>Viande bovine</t>
        </is>
      </c>
      <c r="D28" t="inlineStr">
        <is>
          <t>France</t>
        </is>
      </c>
      <c r="E28" t="inlineStr">
        <is>
          <t>2015</t>
        </is>
      </c>
      <c r="F28" t="inlineStr">
        <is>
          <t>kt</t>
        </is>
      </c>
      <c r="G28" t="inlineStr"/>
      <c r="H28" t="inlineStr"/>
      <c r="I28" t="inlineStr"/>
      <c r="J28" t="inlineStr"/>
      <c r="K28" t="inlineStr"/>
      <c r="L28" t="inlineStr"/>
      <c r="M28" t="inlineStr"/>
      <c r="N28" t="n">
        <v>536</v>
      </c>
      <c r="O28" t="inlineStr"/>
      <c r="P28" t="inlineStr"/>
    </row>
    <row r="29" ht="15" customHeight="1">
      <c r="A29" s="154" t="inlineStr">
        <is>
          <t>Matières de 1ère et 2nde transformation</t>
        </is>
      </c>
      <c r="B29" t="inlineStr">
        <is>
          <t>Circuits généralistes</t>
        </is>
      </c>
      <c r="C29" t="inlineStr">
        <is>
          <t>Viande bovine</t>
        </is>
      </c>
      <c r="D29" t="inlineStr">
        <is>
          <t>France</t>
        </is>
      </c>
      <c r="E29" t="inlineStr">
        <is>
          <t>2015</t>
        </is>
      </c>
      <c r="F29" t="inlineStr">
        <is>
          <t>kt</t>
        </is>
      </c>
      <c r="G29" t="inlineStr"/>
      <c r="H29" t="inlineStr"/>
      <c r="I29" t="inlineStr"/>
      <c r="J29" t="inlineStr"/>
      <c r="K29" t="inlineStr"/>
      <c r="L29" t="inlineStr"/>
      <c r="M29" t="inlineStr"/>
      <c r="N29" t="n">
        <v>357</v>
      </c>
      <c r="O29" t="inlineStr"/>
      <c r="P29" t="inlineStr"/>
    </row>
    <row r="30" ht="15" customHeight="1">
      <c r="A30" s="154" t="inlineStr">
        <is>
          <t>Matières de 1ère et 2nde transformation</t>
        </is>
      </c>
      <c r="B30" t="inlineStr">
        <is>
          <t>Usages alimentaires</t>
        </is>
      </c>
      <c r="C30" t="inlineStr">
        <is>
          <t>Viande bovine</t>
        </is>
      </c>
      <c r="D30" t="inlineStr">
        <is>
          <t>France</t>
        </is>
      </c>
      <c r="E30" t="inlineStr">
        <is>
          <t>2015</t>
        </is>
      </c>
      <c r="F30" t="inlineStr">
        <is>
          <t>kt</t>
        </is>
      </c>
      <c r="G30" t="inlineStr"/>
      <c r="H30" t="inlineStr"/>
      <c r="I30" t="inlineStr"/>
      <c r="J30" t="inlineStr"/>
      <c r="K30" t="inlineStr"/>
      <c r="L30" t="inlineStr"/>
      <c r="M30" t="inlineStr"/>
      <c r="N30" t="n">
        <v>1260</v>
      </c>
      <c r="O30" t="inlineStr"/>
      <c r="P30" t="inlineStr"/>
    </row>
    <row r="31" ht="15" customHeight="1">
      <c r="A31" s="154" t="inlineStr">
        <is>
          <t>Matières de 1ère et 2nde transformation</t>
        </is>
      </c>
      <c r="B31" t="inlineStr">
        <is>
          <t>Débouchés</t>
        </is>
      </c>
      <c r="C31" t="inlineStr">
        <is>
          <t>Viande bovine</t>
        </is>
      </c>
      <c r="D31" t="inlineStr">
        <is>
          <t>France</t>
        </is>
      </c>
      <c r="E31" t="inlineStr">
        <is>
          <t>2015</t>
        </is>
      </c>
      <c r="F31" t="inlineStr">
        <is>
          <t>kt</t>
        </is>
      </c>
      <c r="G31" t="inlineStr"/>
      <c r="H31" t="inlineStr"/>
      <c r="I31" t="inlineStr"/>
      <c r="J31" t="inlineStr"/>
      <c r="K31" t="inlineStr"/>
      <c r="L31" t="inlineStr"/>
      <c r="M31" t="inlineStr"/>
      <c r="N31" t="n">
        <v>1410</v>
      </c>
      <c r="O31" t="inlineStr"/>
      <c r="P31" t="inlineStr"/>
    </row>
    <row r="32" ht="15" customHeight="1">
      <c r="A32" s="154" t="inlineStr">
        <is>
          <t>Matières de 1ère et 2nde transformation</t>
        </is>
      </c>
      <c r="B32" t="inlineStr">
        <is>
          <t>Usages non-alimentaires</t>
        </is>
      </c>
      <c r="C32" t="inlineStr">
        <is>
          <t>Viande bovine</t>
        </is>
      </c>
      <c r="D32" t="inlineStr">
        <is>
          <t>France</t>
        </is>
      </c>
      <c r="E32" t="inlineStr">
        <is>
          <t>2015</t>
        </is>
      </c>
      <c r="F32" t="inlineStr">
        <is>
          <t>kt</t>
        </is>
      </c>
      <c r="G32" t="inlineStr"/>
      <c r="H32" t="inlineStr"/>
      <c r="I32" t="inlineStr"/>
      <c r="J32" t="inlineStr"/>
      <c r="K32" t="inlineStr"/>
      <c r="L32" t="inlineStr"/>
      <c r="M32" t="inlineStr"/>
      <c r="N32" t="n">
        <v>149</v>
      </c>
      <c r="O32" t="inlineStr"/>
      <c r="P32" t="inlineStr"/>
    </row>
    <row r="33" ht="15" customHeight="1">
      <c r="A33" s="154" t="inlineStr">
        <is>
          <t>Matières de 1ère et 2nde transformation</t>
        </is>
      </c>
      <c r="B33" t="inlineStr">
        <is>
          <t>Petfood</t>
        </is>
      </c>
      <c r="C33" t="inlineStr">
        <is>
          <t>Viande bovine</t>
        </is>
      </c>
      <c r="D33" t="inlineStr">
        <is>
          <t>France</t>
        </is>
      </c>
      <c r="E33" t="inlineStr">
        <is>
          <t>2015</t>
        </is>
      </c>
      <c r="F33" t="inlineStr">
        <is>
          <t>kt</t>
        </is>
      </c>
      <c r="G33" t="inlineStr"/>
      <c r="H33" t="inlineStr"/>
      <c r="I33" t="inlineStr"/>
      <c r="J33" t="inlineStr"/>
      <c r="K33" t="inlineStr"/>
      <c r="L33" t="inlineStr"/>
      <c r="M33" t="inlineStr"/>
      <c r="N33" t="n">
        <v>131</v>
      </c>
      <c r="O33" t="inlineStr"/>
      <c r="P33" t="inlineStr"/>
    </row>
    <row r="34" ht="15" customHeight="1">
      <c r="A34" s="154" t="inlineStr">
        <is>
          <t>Matières de 1ère et 2nde transformation</t>
        </is>
      </c>
      <c r="B34" t="inlineStr">
        <is>
          <t>Alimentation animale</t>
        </is>
      </c>
      <c r="C34" t="inlineStr">
        <is>
          <t>Viande bovine</t>
        </is>
      </c>
      <c r="D34" t="inlineStr">
        <is>
          <t>France</t>
        </is>
      </c>
      <c r="E34" t="inlineStr">
        <is>
          <t>2015</t>
        </is>
      </c>
      <c r="F34" t="inlineStr">
        <is>
          <t>kt</t>
        </is>
      </c>
      <c r="G34" t="inlineStr"/>
      <c r="H34" t="inlineStr"/>
      <c r="I34" t="inlineStr"/>
      <c r="J34" t="inlineStr"/>
      <c r="K34" t="inlineStr"/>
      <c r="L34" t="inlineStr"/>
      <c r="M34" t="inlineStr"/>
      <c r="N34" t="n">
        <v>131</v>
      </c>
      <c r="O34" t="inlineStr"/>
      <c r="P34" t="inlineStr"/>
    </row>
    <row r="35" ht="15" customHeight="1">
      <c r="A35" s="154" t="inlineStr">
        <is>
          <t>Viande</t>
        </is>
      </c>
      <c r="B35" t="inlineStr">
        <is>
          <t>Vente directe et autoconsommation</t>
        </is>
      </c>
      <c r="C35" t="inlineStr">
        <is>
          <t>Viande bovine</t>
        </is>
      </c>
      <c r="D35" t="inlineStr">
        <is>
          <t>France</t>
        </is>
      </c>
      <c r="E35" t="inlineStr">
        <is>
          <t>2015</t>
        </is>
      </c>
      <c r="F35" t="inlineStr">
        <is>
          <t>kt</t>
        </is>
      </c>
      <c r="G35" t="inlineStr"/>
      <c r="H35" t="inlineStr"/>
      <c r="I35" t="inlineStr"/>
      <c r="J35" t="inlineStr"/>
      <c r="K35" t="inlineStr"/>
      <c r="L35" t="inlineStr"/>
      <c r="M35" t="inlineStr"/>
      <c r="N35" t="n">
        <v>5.49</v>
      </c>
      <c r="O35" t="inlineStr"/>
      <c r="P35" t="inlineStr"/>
    </row>
    <row r="36" ht="15" customHeight="1">
      <c r="A36" s="154" t="inlineStr">
        <is>
          <t>Viande</t>
        </is>
      </c>
      <c r="B36" t="inlineStr">
        <is>
          <t>GMS</t>
        </is>
      </c>
      <c r="C36" t="inlineStr">
        <is>
          <t>Viande bovine</t>
        </is>
      </c>
      <c r="D36" t="inlineStr">
        <is>
          <t>France</t>
        </is>
      </c>
      <c r="E36" t="inlineStr">
        <is>
          <t>2015</t>
        </is>
      </c>
      <c r="F36" t="inlineStr">
        <is>
          <t>kt</t>
        </is>
      </c>
      <c r="G36" t="inlineStr"/>
      <c r="H36" t="inlineStr"/>
      <c r="I36" t="inlineStr"/>
      <c r="J36" t="inlineStr"/>
      <c r="K36" t="inlineStr"/>
      <c r="L36" t="inlineStr"/>
      <c r="M36" t="inlineStr"/>
      <c r="N36" t="n">
        <v>329</v>
      </c>
      <c r="O36" t="inlineStr"/>
      <c r="P36" t="inlineStr"/>
    </row>
    <row r="37" ht="15" customHeight="1">
      <c r="A37" s="154" t="inlineStr">
        <is>
          <t>Viande</t>
        </is>
      </c>
      <c r="B37" t="inlineStr">
        <is>
          <t>Boucherie</t>
        </is>
      </c>
      <c r="C37" t="inlineStr">
        <is>
          <t>Viande bovine</t>
        </is>
      </c>
      <c r="D37" t="inlineStr">
        <is>
          <t>France</t>
        </is>
      </c>
      <c r="E37" t="inlineStr">
        <is>
          <t>2015</t>
        </is>
      </c>
      <c r="F37" t="inlineStr">
        <is>
          <t>kt</t>
        </is>
      </c>
      <c r="G37" t="inlineStr"/>
      <c r="H37" t="inlineStr"/>
      <c r="I37" t="inlineStr"/>
      <c r="J37" t="inlineStr"/>
      <c r="K37" t="inlineStr"/>
      <c r="L37" t="inlineStr"/>
      <c r="M37" t="inlineStr"/>
      <c r="N37" t="n">
        <v>173</v>
      </c>
      <c r="O37" t="inlineStr"/>
      <c r="P37" t="inlineStr"/>
    </row>
    <row r="38" ht="15" customHeight="1">
      <c r="A38" s="154" t="inlineStr">
        <is>
          <t>Viande</t>
        </is>
      </c>
      <c r="B38" t="inlineStr">
        <is>
          <t>RHD</t>
        </is>
      </c>
      <c r="C38" t="inlineStr">
        <is>
          <t>Viande bovine</t>
        </is>
      </c>
      <c r="D38" t="inlineStr">
        <is>
          <t>France</t>
        </is>
      </c>
      <c r="E38" t="inlineStr">
        <is>
          <t>2015</t>
        </is>
      </c>
      <c r="F38" t="inlineStr">
        <is>
          <t>kt</t>
        </is>
      </c>
      <c r="G38" t="inlineStr"/>
      <c r="H38" t="inlineStr"/>
      <c r="I38" t="inlineStr"/>
      <c r="J38" t="inlineStr"/>
      <c r="K38" t="inlineStr"/>
      <c r="L38" t="inlineStr"/>
      <c r="M38" t="inlineStr"/>
      <c r="N38" t="n">
        <v>106</v>
      </c>
      <c r="O38" t="inlineStr"/>
      <c r="P38" t="inlineStr"/>
    </row>
    <row r="39" ht="15" customHeight="1">
      <c r="A39" s="154" t="inlineStr">
        <is>
          <t>Viande</t>
        </is>
      </c>
      <c r="B39" t="inlineStr">
        <is>
          <t>Autres IAA</t>
        </is>
      </c>
      <c r="C39" t="inlineStr">
        <is>
          <t>Viande bovine</t>
        </is>
      </c>
      <c r="D39" t="inlineStr">
        <is>
          <t>France</t>
        </is>
      </c>
      <c r="E39" t="inlineStr">
        <is>
          <t>2015</t>
        </is>
      </c>
      <c r="F39" t="inlineStr">
        <is>
          <t>kt</t>
        </is>
      </c>
      <c r="G39" t="inlineStr"/>
      <c r="H39" t="inlineStr"/>
      <c r="I39" t="inlineStr"/>
      <c r="J39" t="inlineStr"/>
      <c r="K39" t="inlineStr"/>
      <c r="L39" t="inlineStr"/>
      <c r="M39" t="inlineStr"/>
      <c r="N39" t="n">
        <v>459</v>
      </c>
      <c r="O39" t="inlineStr"/>
      <c r="P39" t="inlineStr"/>
    </row>
    <row r="40" ht="15" customHeight="1">
      <c r="A40" s="154" t="inlineStr">
        <is>
          <t>Viande</t>
        </is>
      </c>
      <c r="B40" t="inlineStr">
        <is>
          <t>Export</t>
        </is>
      </c>
      <c r="C40" t="inlineStr">
        <is>
          <t>Viande bovine</t>
        </is>
      </c>
      <c r="D40" t="inlineStr">
        <is>
          <t>France</t>
        </is>
      </c>
      <c r="E40" t="inlineStr">
        <is>
          <t>2015</t>
        </is>
      </c>
      <c r="F40" t="inlineStr">
        <is>
          <t>kt</t>
        </is>
      </c>
      <c r="G40" t="inlineStr"/>
      <c r="H40" t="inlineStr"/>
      <c r="I40" t="inlineStr"/>
      <c r="J40" t="inlineStr"/>
      <c r="K40" t="inlineStr"/>
      <c r="L40" t="inlineStr"/>
      <c r="M40" t="inlineStr"/>
      <c r="N40" t="n">
        <v>205</v>
      </c>
      <c r="O40" t="inlineStr"/>
      <c r="P40" t="inlineStr"/>
    </row>
    <row r="41" ht="15" customHeight="1">
      <c r="A41" s="154" t="inlineStr">
        <is>
          <t>Viande</t>
        </is>
      </c>
      <c r="B41" t="inlineStr">
        <is>
          <t>Alimentation humaine</t>
        </is>
      </c>
      <c r="C41" t="inlineStr">
        <is>
          <t>Viande bovine</t>
        </is>
      </c>
      <c r="D41" t="inlineStr">
        <is>
          <t>France</t>
        </is>
      </c>
      <c r="E41" t="inlineStr">
        <is>
          <t>2015</t>
        </is>
      </c>
      <c r="F41" t="inlineStr">
        <is>
          <t>kt</t>
        </is>
      </c>
      <c r="G41" t="inlineStr"/>
      <c r="H41" t="inlineStr"/>
      <c r="I41" t="inlineStr"/>
      <c r="J41" t="inlineStr"/>
      <c r="K41" t="inlineStr"/>
      <c r="L41" t="inlineStr"/>
      <c r="M41" t="inlineStr"/>
      <c r="N41" t="n">
        <v>1070</v>
      </c>
      <c r="O41" t="inlineStr"/>
      <c r="P41" t="inlineStr"/>
    </row>
    <row r="42" ht="15" customHeight="1">
      <c r="A42" s="154" t="inlineStr">
        <is>
          <t>Viande</t>
        </is>
      </c>
      <c r="B42" t="inlineStr">
        <is>
          <t>Circuits spécialisés</t>
        </is>
      </c>
      <c r="C42" t="inlineStr">
        <is>
          <t>Viande bovine</t>
        </is>
      </c>
      <c r="D42" t="inlineStr">
        <is>
          <t>France</t>
        </is>
      </c>
      <c r="E42" t="inlineStr">
        <is>
          <t>2015</t>
        </is>
      </c>
      <c r="F42" t="inlineStr">
        <is>
          <t>kt</t>
        </is>
      </c>
      <c r="G42" t="inlineStr"/>
      <c r="H42" t="inlineStr"/>
      <c r="I42" t="inlineStr"/>
      <c r="J42" t="inlineStr"/>
      <c r="K42" t="inlineStr"/>
      <c r="L42" t="inlineStr"/>
      <c r="M42" t="inlineStr"/>
      <c r="N42" t="n">
        <v>173</v>
      </c>
      <c r="O42" t="inlineStr"/>
      <c r="P42" t="inlineStr"/>
    </row>
    <row r="43" ht="15" customHeight="1">
      <c r="A43" s="154" t="inlineStr">
        <is>
          <t>Viande</t>
        </is>
      </c>
      <c r="B43" t="inlineStr">
        <is>
          <t>Ménages</t>
        </is>
      </c>
      <c r="C43" t="inlineStr">
        <is>
          <t>Viande bovine</t>
        </is>
      </c>
      <c r="D43" t="inlineStr">
        <is>
          <t>France</t>
        </is>
      </c>
      <c r="E43" t="inlineStr">
        <is>
          <t>2015</t>
        </is>
      </c>
      <c r="F43" t="inlineStr">
        <is>
          <t>kt</t>
        </is>
      </c>
      <c r="G43" t="inlineStr"/>
      <c r="H43" t="inlineStr"/>
      <c r="I43" t="inlineStr"/>
      <c r="J43" t="inlineStr"/>
      <c r="K43" t="inlineStr"/>
      <c r="L43" t="inlineStr"/>
      <c r="M43" t="inlineStr"/>
      <c r="N43" t="n">
        <v>502</v>
      </c>
      <c r="O43" t="inlineStr"/>
      <c r="P43" t="inlineStr"/>
    </row>
    <row r="44" ht="15" customHeight="1">
      <c r="A44" s="154" t="inlineStr">
        <is>
          <t>Viande</t>
        </is>
      </c>
      <c r="B44" t="inlineStr">
        <is>
          <t>Circuits généralistes</t>
        </is>
      </c>
      <c r="C44" t="inlineStr">
        <is>
          <t>Viande bovine</t>
        </is>
      </c>
      <c r="D44" t="inlineStr">
        <is>
          <t>France</t>
        </is>
      </c>
      <c r="E44" t="inlineStr">
        <is>
          <t>2015</t>
        </is>
      </c>
      <c r="F44" t="inlineStr">
        <is>
          <t>kt</t>
        </is>
      </c>
      <c r="G44" t="inlineStr"/>
      <c r="H44" t="inlineStr"/>
      <c r="I44" t="inlineStr"/>
      <c r="J44" t="inlineStr"/>
      <c r="K44" t="inlineStr"/>
      <c r="L44" t="inlineStr"/>
      <c r="M44" t="inlineStr"/>
      <c r="N44" t="n">
        <v>329</v>
      </c>
      <c r="O44" t="inlineStr"/>
      <c r="P44" t="inlineStr"/>
    </row>
    <row r="45" ht="15" customHeight="1">
      <c r="A45" s="154" t="inlineStr">
        <is>
          <t>Viande</t>
        </is>
      </c>
      <c r="B45" t="inlineStr">
        <is>
          <t>Usages alimentaires</t>
        </is>
      </c>
      <c r="C45" t="inlineStr">
        <is>
          <t>Viande bovine</t>
        </is>
      </c>
      <c r="D45" t="inlineStr">
        <is>
          <t>France</t>
        </is>
      </c>
      <c r="E45" t="inlineStr">
        <is>
          <t>2015</t>
        </is>
      </c>
      <c r="F45" t="inlineStr">
        <is>
          <t>kt</t>
        </is>
      </c>
      <c r="G45" t="inlineStr"/>
      <c r="H45" t="inlineStr"/>
      <c r="I45" t="inlineStr"/>
      <c r="J45" t="inlineStr"/>
      <c r="K45" t="inlineStr"/>
      <c r="L45" t="inlineStr"/>
      <c r="M45" t="inlineStr"/>
      <c r="N45" t="n">
        <v>1070</v>
      </c>
      <c r="O45" t="inlineStr"/>
      <c r="P45" t="inlineStr"/>
    </row>
    <row r="46" ht="15" customHeight="1">
      <c r="A46" s="154" t="inlineStr">
        <is>
          <t>Viande</t>
        </is>
      </c>
      <c r="B46" t="inlineStr">
        <is>
          <t>Débouchés</t>
        </is>
      </c>
      <c r="C46" t="inlineStr">
        <is>
          <t>Viande bovine</t>
        </is>
      </c>
      <c r="D46" t="inlineStr">
        <is>
          <t>France</t>
        </is>
      </c>
      <c r="E46" t="inlineStr">
        <is>
          <t>2015</t>
        </is>
      </c>
      <c r="F46" t="inlineStr">
        <is>
          <t>kt</t>
        </is>
      </c>
      <c r="G46" t="inlineStr"/>
      <c r="H46" t="inlineStr"/>
      <c r="I46" t="inlineStr"/>
      <c r="J46" t="inlineStr"/>
      <c r="K46" t="inlineStr"/>
      <c r="L46" t="inlineStr"/>
      <c r="M46" t="inlineStr"/>
      <c r="N46" t="n">
        <v>1070</v>
      </c>
      <c r="O46" t="inlineStr"/>
      <c r="P46" t="inlineStr"/>
    </row>
    <row r="47" ht="15" customHeight="1">
      <c r="A47" s="154" t="inlineStr">
        <is>
          <t>Carcasses</t>
        </is>
      </c>
      <c r="B47" t="inlineStr">
        <is>
          <t>Vente directe et autoconsommation</t>
        </is>
      </c>
      <c r="C47" t="inlineStr">
        <is>
          <t>Viande bovine</t>
        </is>
      </c>
      <c r="D47" t="inlineStr">
        <is>
          <t>France</t>
        </is>
      </c>
      <c r="E47" t="inlineStr">
        <is>
          <t>2015</t>
        </is>
      </c>
      <c r="F47" t="inlineStr">
        <is>
          <t>kt</t>
        </is>
      </c>
      <c r="G47" t="inlineStr"/>
      <c r="H47" t="inlineStr"/>
      <c r="I47" t="inlineStr"/>
      <c r="J47" t="inlineStr"/>
      <c r="K47" t="inlineStr"/>
      <c r="L47" t="inlineStr"/>
      <c r="M47" t="inlineStr"/>
      <c r="N47" t="n">
        <v>2.32</v>
      </c>
      <c r="O47" t="n">
        <v>0</v>
      </c>
      <c r="P47" t="n">
        <v>5.49</v>
      </c>
    </row>
    <row r="48" ht="15" customHeight="1">
      <c r="A48" s="154" t="inlineStr">
        <is>
          <t>Carcasses</t>
        </is>
      </c>
      <c r="B48" t="inlineStr">
        <is>
          <t>GMS</t>
        </is>
      </c>
      <c r="C48" t="inlineStr">
        <is>
          <t>Viande bovine</t>
        </is>
      </c>
      <c r="D48" t="inlineStr">
        <is>
          <t>France</t>
        </is>
      </c>
      <c r="E48" t="inlineStr">
        <is>
          <t>2015</t>
        </is>
      </c>
      <c r="F48" t="inlineStr">
        <is>
          <t>kt</t>
        </is>
      </c>
      <c r="G48" t="inlineStr"/>
      <c r="H48" t="inlineStr"/>
      <c r="I48" t="inlineStr"/>
      <c r="J48" t="inlineStr"/>
      <c r="K48" t="inlineStr"/>
      <c r="L48" t="inlineStr"/>
      <c r="M48" t="inlineStr"/>
      <c r="N48" t="n">
        <v>105</v>
      </c>
      <c r="O48" t="n">
        <v>0</v>
      </c>
      <c r="P48" t="n">
        <v>307</v>
      </c>
    </row>
    <row r="49" ht="15" customHeight="1">
      <c r="A49" s="154" t="inlineStr">
        <is>
          <t>Carcasses</t>
        </is>
      </c>
      <c r="B49" t="inlineStr">
        <is>
          <t>Boucherie</t>
        </is>
      </c>
      <c r="C49" t="inlineStr">
        <is>
          <t>Viande bovine</t>
        </is>
      </c>
      <c r="D49" t="inlineStr">
        <is>
          <t>France</t>
        </is>
      </c>
      <c r="E49" t="inlineStr">
        <is>
          <t>2015</t>
        </is>
      </c>
      <c r="F49" t="inlineStr">
        <is>
          <t>kt</t>
        </is>
      </c>
      <c r="G49" t="inlineStr"/>
      <c r="H49" t="inlineStr"/>
      <c r="I49" t="inlineStr"/>
      <c r="J49" t="inlineStr"/>
      <c r="K49" t="inlineStr"/>
      <c r="L49" t="inlineStr"/>
      <c r="M49" t="inlineStr"/>
      <c r="N49" t="n">
        <v>38</v>
      </c>
      <c r="O49" t="n">
        <v>0</v>
      </c>
      <c r="P49" t="n">
        <v>173</v>
      </c>
    </row>
    <row r="50" ht="15" customHeight="1">
      <c r="A50" s="154" t="inlineStr">
        <is>
          <t>Carcasses</t>
        </is>
      </c>
      <c r="B50" t="inlineStr">
        <is>
          <t>RHD</t>
        </is>
      </c>
      <c r="C50" t="inlineStr">
        <is>
          <t>Viande bovine</t>
        </is>
      </c>
      <c r="D50" t="inlineStr">
        <is>
          <t>France</t>
        </is>
      </c>
      <c r="E50" t="inlineStr">
        <is>
          <t>2015</t>
        </is>
      </c>
      <c r="F50" t="inlineStr">
        <is>
          <t>kt</t>
        </is>
      </c>
      <c r="G50" t="inlineStr"/>
      <c r="H50" t="inlineStr"/>
      <c r="I50" t="inlineStr"/>
      <c r="J50" t="inlineStr"/>
      <c r="K50" t="inlineStr"/>
      <c r="L50" t="inlineStr"/>
      <c r="M50" t="inlineStr"/>
      <c r="N50" t="n">
        <v>42.9</v>
      </c>
      <c r="O50" t="n">
        <v>0</v>
      </c>
      <c r="P50" t="n">
        <v>106</v>
      </c>
    </row>
    <row r="51" ht="15" customHeight="1">
      <c r="A51" s="154" t="inlineStr">
        <is>
          <t>Carcasses</t>
        </is>
      </c>
      <c r="B51" t="inlineStr">
        <is>
          <t>Autres IAA</t>
        </is>
      </c>
      <c r="C51" t="inlineStr">
        <is>
          <t>Viande bovine</t>
        </is>
      </c>
      <c r="D51" t="inlineStr">
        <is>
          <t>France</t>
        </is>
      </c>
      <c r="E51" t="inlineStr">
        <is>
          <t>2015</t>
        </is>
      </c>
      <c r="F51" t="inlineStr">
        <is>
          <t>kt</t>
        </is>
      </c>
      <c r="G51" t="inlineStr"/>
      <c r="H51" t="inlineStr"/>
      <c r="I51" t="inlineStr"/>
      <c r="J51" t="inlineStr"/>
      <c r="K51" t="inlineStr"/>
      <c r="L51" t="inlineStr"/>
      <c r="M51" t="inlineStr"/>
      <c r="N51" t="n">
        <v>119</v>
      </c>
      <c r="O51" t="n">
        <v>0</v>
      </c>
      <c r="P51" t="n">
        <v>307</v>
      </c>
    </row>
    <row r="52" ht="15" customHeight="1">
      <c r="A52" s="154" t="inlineStr">
        <is>
          <t>Carcasses</t>
        </is>
      </c>
      <c r="B52" t="inlineStr">
        <is>
          <t>Export</t>
        </is>
      </c>
      <c r="C52" t="inlineStr">
        <is>
          <t>Viande bovine</t>
        </is>
      </c>
      <c r="D52" t="inlineStr">
        <is>
          <t>France</t>
        </is>
      </c>
      <c r="E52" t="inlineStr">
        <is>
          <t>2015</t>
        </is>
      </c>
      <c r="F52" t="inlineStr">
        <is>
          <t>kt</t>
        </is>
      </c>
      <c r="G52" t="inlineStr"/>
      <c r="H52" t="inlineStr"/>
      <c r="I52" t="inlineStr"/>
      <c r="J52" t="inlineStr"/>
      <c r="K52" t="inlineStr"/>
      <c r="L52" t="inlineStr"/>
      <c r="M52" t="inlineStr"/>
      <c r="N52" t="n">
        <v>39.3</v>
      </c>
      <c r="O52" t="inlineStr"/>
      <c r="P52" t="inlineStr"/>
    </row>
    <row r="53" ht="15" customHeight="1">
      <c r="A53" s="154" t="inlineStr">
        <is>
          <t>Carcasses</t>
        </is>
      </c>
      <c r="B53" t="inlineStr">
        <is>
          <t>Alimentation humaine</t>
        </is>
      </c>
      <c r="C53" t="inlineStr">
        <is>
          <t>Viande bovine</t>
        </is>
      </c>
      <c r="D53" t="inlineStr">
        <is>
          <t>France</t>
        </is>
      </c>
      <c r="E53" t="inlineStr">
        <is>
          <t>2015</t>
        </is>
      </c>
      <c r="F53" t="inlineStr">
        <is>
          <t>kt</t>
        </is>
      </c>
      <c r="G53" t="inlineStr"/>
      <c r="H53" t="inlineStr"/>
      <c r="I53" t="inlineStr"/>
      <c r="J53" t="inlineStr"/>
      <c r="K53" t="inlineStr"/>
      <c r="L53" t="inlineStr"/>
      <c r="M53" t="inlineStr"/>
      <c r="N53" t="n">
        <v>307</v>
      </c>
      <c r="O53" t="inlineStr"/>
      <c r="P53" t="inlineStr"/>
    </row>
    <row r="54" ht="15" customHeight="1">
      <c r="A54" s="154" t="inlineStr">
        <is>
          <t>Carcasses</t>
        </is>
      </c>
      <c r="B54" t="inlineStr">
        <is>
          <t>Circuits spécialisés</t>
        </is>
      </c>
      <c r="C54" t="inlineStr">
        <is>
          <t>Viande bovine</t>
        </is>
      </c>
      <c r="D54" t="inlineStr">
        <is>
          <t>France</t>
        </is>
      </c>
      <c r="E54" t="inlineStr">
        <is>
          <t>2015</t>
        </is>
      </c>
      <c r="F54" t="inlineStr">
        <is>
          <t>kt</t>
        </is>
      </c>
      <c r="G54" t="inlineStr"/>
      <c r="H54" t="inlineStr"/>
      <c r="I54" t="inlineStr"/>
      <c r="J54" t="inlineStr"/>
      <c r="K54" t="inlineStr"/>
      <c r="L54" t="inlineStr"/>
      <c r="M54" t="inlineStr"/>
      <c r="N54" t="n">
        <v>38</v>
      </c>
      <c r="O54" t="n">
        <v>0</v>
      </c>
      <c r="P54" t="n">
        <v>173</v>
      </c>
    </row>
    <row r="55" ht="15" customHeight="1">
      <c r="A55" s="154" t="inlineStr">
        <is>
          <t>Carcasses</t>
        </is>
      </c>
      <c r="B55" t="inlineStr">
        <is>
          <t>Ménages</t>
        </is>
      </c>
      <c r="C55" t="inlineStr">
        <is>
          <t>Viande bovine</t>
        </is>
      </c>
      <c r="D55" t="inlineStr">
        <is>
          <t>France</t>
        </is>
      </c>
      <c r="E55" t="inlineStr">
        <is>
          <t>2015</t>
        </is>
      </c>
      <c r="F55" t="inlineStr">
        <is>
          <t>kt</t>
        </is>
      </c>
      <c r="G55" t="inlineStr"/>
      <c r="H55" t="inlineStr"/>
      <c r="I55" t="inlineStr"/>
      <c r="J55" t="inlineStr"/>
      <c r="K55" t="inlineStr"/>
      <c r="L55" t="inlineStr"/>
      <c r="M55" t="inlineStr"/>
      <c r="N55" t="n">
        <v>143</v>
      </c>
      <c r="O55" t="n">
        <v>0</v>
      </c>
      <c r="P55" t="n">
        <v>307</v>
      </c>
    </row>
    <row r="56" ht="15" customHeight="1">
      <c r="A56" s="154" t="inlineStr">
        <is>
          <t>Carcasses</t>
        </is>
      </c>
      <c r="B56" t="inlineStr">
        <is>
          <t>Circuits généralistes</t>
        </is>
      </c>
      <c r="C56" t="inlineStr">
        <is>
          <t>Viande bovine</t>
        </is>
      </c>
      <c r="D56" t="inlineStr">
        <is>
          <t>France</t>
        </is>
      </c>
      <c r="E56" t="inlineStr">
        <is>
          <t>2015</t>
        </is>
      </c>
      <c r="F56" t="inlineStr">
        <is>
          <t>kt</t>
        </is>
      </c>
      <c r="G56" t="inlineStr"/>
      <c r="H56" t="inlineStr"/>
      <c r="I56" t="inlineStr"/>
      <c r="J56" t="inlineStr"/>
      <c r="K56" t="inlineStr"/>
      <c r="L56" t="inlineStr"/>
      <c r="M56" t="inlineStr"/>
      <c r="N56" t="n">
        <v>105</v>
      </c>
      <c r="O56" t="n">
        <v>0</v>
      </c>
      <c r="P56" t="n">
        <v>307</v>
      </c>
    </row>
    <row r="57" ht="15" customHeight="1">
      <c r="A57" s="154" t="inlineStr">
        <is>
          <t>Carcasses</t>
        </is>
      </c>
      <c r="B57" t="inlineStr">
        <is>
          <t>Usages alimentaires</t>
        </is>
      </c>
      <c r="C57" t="inlineStr">
        <is>
          <t>Viande bovine</t>
        </is>
      </c>
      <c r="D57" t="inlineStr">
        <is>
          <t>France</t>
        </is>
      </c>
      <c r="E57" t="inlineStr">
        <is>
          <t>2015</t>
        </is>
      </c>
      <c r="F57" t="inlineStr">
        <is>
          <t>kt</t>
        </is>
      </c>
      <c r="G57" t="inlineStr"/>
      <c r="H57" t="inlineStr"/>
      <c r="I57" t="inlineStr"/>
      <c r="J57" t="inlineStr"/>
      <c r="K57" t="inlineStr"/>
      <c r="L57" t="inlineStr"/>
      <c r="M57" t="inlineStr"/>
      <c r="N57" t="n">
        <v>307</v>
      </c>
      <c r="O57" t="inlineStr"/>
      <c r="P57" t="inlineStr"/>
    </row>
    <row r="58" ht="15" customHeight="1">
      <c r="A58" s="154" t="inlineStr">
        <is>
          <t>Carcasses</t>
        </is>
      </c>
      <c r="B58" t="inlineStr">
        <is>
          <t>Débouchés</t>
        </is>
      </c>
      <c r="C58" t="inlineStr">
        <is>
          <t>Viande bovine</t>
        </is>
      </c>
      <c r="D58" t="inlineStr">
        <is>
          <t>France</t>
        </is>
      </c>
      <c r="E58" t="inlineStr">
        <is>
          <t>2015</t>
        </is>
      </c>
      <c r="F58" t="inlineStr">
        <is>
          <t>kt</t>
        </is>
      </c>
      <c r="G58" t="inlineStr"/>
      <c r="H58" t="inlineStr"/>
      <c r="I58" t="inlineStr"/>
      <c r="J58" t="inlineStr"/>
      <c r="K58" t="inlineStr"/>
      <c r="L58" t="inlineStr"/>
      <c r="M58" t="inlineStr"/>
      <c r="N58" t="n">
        <v>307</v>
      </c>
      <c r="O58" t="inlineStr"/>
      <c r="P58" t="inlineStr"/>
    </row>
    <row r="59" ht="15" customHeight="1">
      <c r="A59" s="154" t="inlineStr">
        <is>
          <t>Carcasses, fraîches</t>
        </is>
      </c>
      <c r="B59" t="inlineStr">
        <is>
          <t>Vente directe et autoconsommation</t>
        </is>
      </c>
      <c r="C59" t="inlineStr">
        <is>
          <t>Viande bovine</t>
        </is>
      </c>
      <c r="D59" t="inlineStr">
        <is>
          <t>France</t>
        </is>
      </c>
      <c r="E59" t="inlineStr">
        <is>
          <t>2015</t>
        </is>
      </c>
      <c r="F59" t="inlineStr">
        <is>
          <t>kt</t>
        </is>
      </c>
      <c r="G59" t="inlineStr"/>
      <c r="H59" t="inlineStr"/>
      <c r="I59" t="inlineStr"/>
      <c r="J59" t="inlineStr"/>
      <c r="K59" t="inlineStr"/>
      <c r="L59" t="inlineStr"/>
      <c r="M59" t="inlineStr"/>
      <c r="N59" t="n">
        <v>2.32</v>
      </c>
      <c r="O59" t="n">
        <v>0</v>
      </c>
      <c r="P59" t="n">
        <v>5.49</v>
      </c>
    </row>
    <row r="60" ht="15" customHeight="1">
      <c r="A60" s="154" t="inlineStr">
        <is>
          <t>Carcasses, fraîches</t>
        </is>
      </c>
      <c r="B60" t="inlineStr">
        <is>
          <t>GMS</t>
        </is>
      </c>
      <c r="C60" t="inlineStr">
        <is>
          <t>Viande bovine</t>
        </is>
      </c>
      <c r="D60" t="inlineStr">
        <is>
          <t>France</t>
        </is>
      </c>
      <c r="E60" t="inlineStr">
        <is>
          <t>2015</t>
        </is>
      </c>
      <c r="F60" t="inlineStr">
        <is>
          <t>kt</t>
        </is>
      </c>
      <c r="G60" t="inlineStr"/>
      <c r="H60" t="inlineStr"/>
      <c r="I60" t="inlineStr"/>
      <c r="J60" t="inlineStr"/>
      <c r="K60" t="inlineStr"/>
      <c r="L60" t="inlineStr"/>
      <c r="M60" t="inlineStr"/>
      <c r="N60" t="n">
        <v>105</v>
      </c>
      <c r="O60" t="n">
        <v>0</v>
      </c>
      <c r="P60" t="n">
        <v>307</v>
      </c>
    </row>
    <row r="61" ht="15" customHeight="1">
      <c r="A61" s="154" t="inlineStr">
        <is>
          <t>Carcasses, fraîches</t>
        </is>
      </c>
      <c r="B61" t="inlineStr">
        <is>
          <t>Boucherie</t>
        </is>
      </c>
      <c r="C61" t="inlineStr">
        <is>
          <t>Viande bovine</t>
        </is>
      </c>
      <c r="D61" t="inlineStr">
        <is>
          <t>France</t>
        </is>
      </c>
      <c r="E61" t="inlineStr">
        <is>
          <t>2015</t>
        </is>
      </c>
      <c r="F61" t="inlineStr">
        <is>
          <t>kt</t>
        </is>
      </c>
      <c r="G61" t="inlineStr"/>
      <c r="H61" t="inlineStr"/>
      <c r="I61" t="inlineStr"/>
      <c r="J61" t="inlineStr"/>
      <c r="K61" t="inlineStr"/>
      <c r="L61" t="inlineStr"/>
      <c r="M61" t="inlineStr"/>
      <c r="N61" t="n">
        <v>38</v>
      </c>
      <c r="O61" t="n">
        <v>0</v>
      </c>
      <c r="P61" t="n">
        <v>173</v>
      </c>
    </row>
    <row r="62" ht="15" customHeight="1">
      <c r="A62" s="154" t="inlineStr">
        <is>
          <t>Carcasses, fraîches</t>
        </is>
      </c>
      <c r="B62" t="inlineStr">
        <is>
          <t>RHD</t>
        </is>
      </c>
      <c r="C62" t="inlineStr">
        <is>
          <t>Viande bovine</t>
        </is>
      </c>
      <c r="D62" t="inlineStr">
        <is>
          <t>France</t>
        </is>
      </c>
      <c r="E62" t="inlineStr">
        <is>
          <t>2015</t>
        </is>
      </c>
      <c r="F62" t="inlineStr">
        <is>
          <t>kt</t>
        </is>
      </c>
      <c r="G62" t="inlineStr"/>
      <c r="H62" t="inlineStr"/>
      <c r="I62" t="inlineStr"/>
      <c r="J62" t="inlineStr"/>
      <c r="K62" t="inlineStr"/>
      <c r="L62" t="inlineStr"/>
      <c r="M62" t="inlineStr"/>
      <c r="N62" t="n">
        <v>42.9</v>
      </c>
      <c r="O62" t="n">
        <v>0</v>
      </c>
      <c r="P62" t="n">
        <v>106</v>
      </c>
    </row>
    <row r="63" ht="15" customHeight="1">
      <c r="A63" s="154" t="inlineStr">
        <is>
          <t>Carcasses, fraîches</t>
        </is>
      </c>
      <c r="B63" t="inlineStr">
        <is>
          <t>Autres IAA</t>
        </is>
      </c>
      <c r="C63" t="inlineStr">
        <is>
          <t>Viande bovine</t>
        </is>
      </c>
      <c r="D63" t="inlineStr">
        <is>
          <t>France</t>
        </is>
      </c>
      <c r="E63" t="inlineStr">
        <is>
          <t>2015</t>
        </is>
      </c>
      <c r="F63" t="inlineStr">
        <is>
          <t>kt</t>
        </is>
      </c>
      <c r="G63" t="inlineStr"/>
      <c r="H63" t="inlineStr"/>
      <c r="I63" t="inlineStr"/>
      <c r="J63" t="inlineStr"/>
      <c r="K63" t="inlineStr"/>
      <c r="L63" t="inlineStr"/>
      <c r="M63" t="inlineStr"/>
      <c r="N63" t="n">
        <v>119</v>
      </c>
      <c r="O63" t="n">
        <v>0</v>
      </c>
      <c r="P63" t="n">
        <v>307</v>
      </c>
    </row>
    <row r="64" ht="15" customHeight="1">
      <c r="A64" s="154" t="inlineStr">
        <is>
          <t>Carcasses, fraîches</t>
        </is>
      </c>
      <c r="B64" t="inlineStr">
        <is>
          <t>Export</t>
        </is>
      </c>
      <c r="C64" t="inlineStr">
        <is>
          <t>Viande bovine</t>
        </is>
      </c>
      <c r="D64" t="inlineStr">
        <is>
          <t>France</t>
        </is>
      </c>
      <c r="E64" t="inlineStr">
        <is>
          <t>2015</t>
        </is>
      </c>
      <c r="F64" t="inlineStr">
        <is>
          <t>kt</t>
        </is>
      </c>
      <c r="G64" t="inlineStr">
        <is>
          <t>Exportation de carcasses fraîches</t>
        </is>
      </c>
      <c r="H64" t="inlineStr">
        <is>
          <t>Douanes - Eurostat</t>
        </is>
      </c>
      <c r="I64" t="inlineStr">
        <is>
          <t>Les échanges de carcasses congelées sont négligés</t>
        </is>
      </c>
      <c r="J64" t="inlineStr">
        <is>
          <t>Volume</t>
        </is>
      </c>
      <c r="K64" t="inlineStr">
        <is>
          <t>Exportation de carcasses fraîches</t>
        </is>
      </c>
      <c r="L64" t="inlineStr">
        <is>
          <t>Echanges - Eurostat</t>
        </is>
      </c>
      <c r="M64" t="inlineStr">
        <is>
          <t>Très élevée</t>
        </is>
      </c>
      <c r="N64" t="n">
        <v>39.3</v>
      </c>
      <c r="O64" t="inlineStr"/>
      <c r="P64" t="inlineStr"/>
    </row>
    <row r="65" ht="15" customHeight="1">
      <c r="A65" s="154" t="inlineStr">
        <is>
          <t>Carcasses, fraîches</t>
        </is>
      </c>
      <c r="B65" t="inlineStr">
        <is>
          <t>Alimentation humaine</t>
        </is>
      </c>
      <c r="C65" t="inlineStr">
        <is>
          <t>Viande bovine</t>
        </is>
      </c>
      <c r="D65" t="inlineStr">
        <is>
          <t>France</t>
        </is>
      </c>
      <c r="E65" t="inlineStr">
        <is>
          <t>2015</t>
        </is>
      </c>
      <c r="F65" t="inlineStr">
        <is>
          <t>kt</t>
        </is>
      </c>
      <c r="G65" t="inlineStr"/>
      <c r="H65" t="inlineStr"/>
      <c r="I65" t="inlineStr"/>
      <c r="J65" t="inlineStr"/>
      <c r="K65" t="inlineStr"/>
      <c r="L65" t="inlineStr"/>
      <c r="M65" t="inlineStr"/>
      <c r="N65" t="n">
        <v>307</v>
      </c>
      <c r="O65" t="inlineStr"/>
      <c r="P65" t="inlineStr"/>
    </row>
    <row r="66" ht="15" customHeight="1">
      <c r="A66" s="154" t="inlineStr">
        <is>
          <t>Carcasses, fraîches</t>
        </is>
      </c>
      <c r="B66" t="inlineStr">
        <is>
          <t>Circuits spécialisés</t>
        </is>
      </c>
      <c r="C66" t="inlineStr">
        <is>
          <t>Viande bovine</t>
        </is>
      </c>
      <c r="D66" t="inlineStr">
        <is>
          <t>France</t>
        </is>
      </c>
      <c r="E66" t="inlineStr">
        <is>
          <t>2015</t>
        </is>
      </c>
      <c r="F66" t="inlineStr">
        <is>
          <t>kt</t>
        </is>
      </c>
      <c r="G66" t="inlineStr"/>
      <c r="H66" t="inlineStr"/>
      <c r="I66" t="inlineStr"/>
      <c r="J66" t="inlineStr"/>
      <c r="K66" t="inlineStr"/>
      <c r="L66" t="inlineStr"/>
      <c r="M66" t="inlineStr"/>
      <c r="N66" t="n">
        <v>38</v>
      </c>
      <c r="O66" t="n">
        <v>0</v>
      </c>
      <c r="P66" t="n">
        <v>173</v>
      </c>
    </row>
    <row r="67" ht="15" customHeight="1">
      <c r="A67" s="154" t="inlineStr">
        <is>
          <t>Carcasses, fraîches</t>
        </is>
      </c>
      <c r="B67" t="inlineStr">
        <is>
          <t>Ménages</t>
        </is>
      </c>
      <c r="C67" t="inlineStr">
        <is>
          <t>Viande bovine</t>
        </is>
      </c>
      <c r="D67" t="inlineStr">
        <is>
          <t>France</t>
        </is>
      </c>
      <c r="E67" t="inlineStr">
        <is>
          <t>2015</t>
        </is>
      </c>
      <c r="F67" t="inlineStr">
        <is>
          <t>kt</t>
        </is>
      </c>
      <c r="G67" t="inlineStr"/>
      <c r="H67" t="inlineStr"/>
      <c r="I67" t="inlineStr"/>
      <c r="J67" t="inlineStr"/>
      <c r="K67" t="inlineStr"/>
      <c r="L67" t="inlineStr"/>
      <c r="M67" t="inlineStr"/>
      <c r="N67" t="n">
        <v>143</v>
      </c>
      <c r="O67" t="n">
        <v>0</v>
      </c>
      <c r="P67" t="n">
        <v>307</v>
      </c>
    </row>
    <row r="68" ht="15" customHeight="1">
      <c r="A68" s="154" t="inlineStr">
        <is>
          <t>Carcasses, fraîches</t>
        </is>
      </c>
      <c r="B68" t="inlineStr">
        <is>
          <t>Circuits généralistes</t>
        </is>
      </c>
      <c r="C68" t="inlineStr">
        <is>
          <t>Viande bovine</t>
        </is>
      </c>
      <c r="D68" t="inlineStr">
        <is>
          <t>France</t>
        </is>
      </c>
      <c r="E68" t="inlineStr">
        <is>
          <t>2015</t>
        </is>
      </c>
      <c r="F68" t="inlineStr">
        <is>
          <t>kt</t>
        </is>
      </c>
      <c r="G68" t="inlineStr"/>
      <c r="H68" t="inlineStr"/>
      <c r="I68" t="inlineStr"/>
      <c r="J68" t="inlineStr"/>
      <c r="K68" t="inlineStr"/>
      <c r="L68" t="inlineStr"/>
      <c r="M68" t="inlineStr"/>
      <c r="N68" t="n">
        <v>105</v>
      </c>
      <c r="O68" t="n">
        <v>0</v>
      </c>
      <c r="P68" t="n">
        <v>307</v>
      </c>
    </row>
    <row r="69" ht="15" customHeight="1">
      <c r="A69" s="154" t="inlineStr">
        <is>
          <t>Carcasses, fraîches</t>
        </is>
      </c>
      <c r="B69" t="inlineStr">
        <is>
          <t>Usages alimentaires</t>
        </is>
      </c>
      <c r="C69" t="inlineStr">
        <is>
          <t>Viande bovine</t>
        </is>
      </c>
      <c r="D69" t="inlineStr">
        <is>
          <t>France</t>
        </is>
      </c>
      <c r="E69" t="inlineStr">
        <is>
          <t>2015</t>
        </is>
      </c>
      <c r="F69" t="inlineStr">
        <is>
          <t>kt</t>
        </is>
      </c>
      <c r="G69" t="inlineStr"/>
      <c r="H69" t="inlineStr"/>
      <c r="I69" t="inlineStr"/>
      <c r="J69" t="inlineStr"/>
      <c r="K69" t="inlineStr"/>
      <c r="L69" t="inlineStr"/>
      <c r="M69" t="inlineStr"/>
      <c r="N69" t="n">
        <v>307</v>
      </c>
      <c r="O69" t="inlineStr"/>
      <c r="P69" t="inlineStr"/>
    </row>
    <row r="70" ht="15" customHeight="1">
      <c r="A70" s="154" t="inlineStr">
        <is>
          <t>Carcasses, fraîches</t>
        </is>
      </c>
      <c r="B70" t="inlineStr">
        <is>
          <t>Débouchés</t>
        </is>
      </c>
      <c r="C70" t="inlineStr">
        <is>
          <t>Viande bovine</t>
        </is>
      </c>
      <c r="D70" t="inlineStr">
        <is>
          <t>France</t>
        </is>
      </c>
      <c r="E70" t="inlineStr">
        <is>
          <t>2015</t>
        </is>
      </c>
      <c r="F70" t="inlineStr">
        <is>
          <t>kt</t>
        </is>
      </c>
      <c r="G70" t="inlineStr"/>
      <c r="H70" t="inlineStr"/>
      <c r="I70" t="inlineStr"/>
      <c r="J70" t="inlineStr"/>
      <c r="K70" t="inlineStr"/>
      <c r="L70" t="inlineStr"/>
      <c r="M70" t="inlineStr"/>
      <c r="N70" t="n">
        <v>307</v>
      </c>
      <c r="O70" t="inlineStr"/>
      <c r="P70" t="inlineStr"/>
    </row>
    <row r="71" ht="15" customHeight="1">
      <c r="A71" s="154" t="inlineStr">
        <is>
          <t>Morceaux</t>
        </is>
      </c>
      <c r="B71" t="inlineStr">
        <is>
          <t>Vente directe et autoconsommation</t>
        </is>
      </c>
      <c r="C71" t="inlineStr">
        <is>
          <t>Viande bovine</t>
        </is>
      </c>
      <c r="D71" t="inlineStr">
        <is>
          <t>France</t>
        </is>
      </c>
      <c r="E71" t="inlineStr">
        <is>
          <t>2015</t>
        </is>
      </c>
      <c r="F71" t="inlineStr">
        <is>
          <t>kt</t>
        </is>
      </c>
      <c r="G71" t="inlineStr"/>
      <c r="H71" t="inlineStr"/>
      <c r="I71" t="inlineStr"/>
      <c r="J71" t="inlineStr"/>
      <c r="K71" t="inlineStr"/>
      <c r="L71" t="inlineStr"/>
      <c r="M71" t="inlineStr"/>
      <c r="N71" t="n">
        <v>3.17</v>
      </c>
      <c r="O71" t="n">
        <v>0</v>
      </c>
      <c r="P71" t="n">
        <v>5.49</v>
      </c>
    </row>
    <row r="72" ht="15" customHeight="1">
      <c r="A72" s="154" t="inlineStr">
        <is>
          <t>Morceaux</t>
        </is>
      </c>
      <c r="B72" t="inlineStr">
        <is>
          <t>GMS</t>
        </is>
      </c>
      <c r="C72" t="inlineStr">
        <is>
          <t>Viande bovine</t>
        </is>
      </c>
      <c r="D72" t="inlineStr">
        <is>
          <t>France</t>
        </is>
      </c>
      <c r="E72" t="inlineStr">
        <is>
          <t>2015</t>
        </is>
      </c>
      <c r="F72" t="inlineStr">
        <is>
          <t>kt</t>
        </is>
      </c>
      <c r="G72" t="inlineStr"/>
      <c r="H72" t="inlineStr"/>
      <c r="I72" t="inlineStr"/>
      <c r="J72" t="inlineStr"/>
      <c r="K72" t="inlineStr"/>
      <c r="L72" t="inlineStr"/>
      <c r="M72" t="inlineStr"/>
      <c r="N72" t="n">
        <v>224</v>
      </c>
      <c r="O72" t="n">
        <v>22.1</v>
      </c>
      <c r="P72" t="n">
        <v>329</v>
      </c>
    </row>
    <row r="73" ht="15" customHeight="1">
      <c r="A73" s="154" t="inlineStr">
        <is>
          <t>Morceaux</t>
        </is>
      </c>
      <c r="B73" t="inlineStr">
        <is>
          <t>Boucherie</t>
        </is>
      </c>
      <c r="C73" t="inlineStr">
        <is>
          <t>Viande bovine</t>
        </is>
      </c>
      <c r="D73" t="inlineStr">
        <is>
          <t>France</t>
        </is>
      </c>
      <c r="E73" t="inlineStr">
        <is>
          <t>2015</t>
        </is>
      </c>
      <c r="F73" t="inlineStr">
        <is>
          <t>kt</t>
        </is>
      </c>
      <c r="G73" t="inlineStr"/>
      <c r="H73" t="inlineStr"/>
      <c r="I73" t="inlineStr"/>
      <c r="J73" t="inlineStr"/>
      <c r="K73" t="inlineStr"/>
      <c r="L73" t="inlineStr"/>
      <c r="M73" t="inlineStr"/>
      <c r="N73" t="n">
        <v>135</v>
      </c>
      <c r="O73" t="n">
        <v>0</v>
      </c>
      <c r="P73" t="n">
        <v>173</v>
      </c>
    </row>
    <row r="74" ht="15" customHeight="1">
      <c r="A74" s="154" t="inlineStr">
        <is>
          <t>Morceaux</t>
        </is>
      </c>
      <c r="B74" t="inlineStr">
        <is>
          <t>RHD</t>
        </is>
      </c>
      <c r="C74" t="inlineStr">
        <is>
          <t>Viande bovine</t>
        </is>
      </c>
      <c r="D74" t="inlineStr">
        <is>
          <t>France</t>
        </is>
      </c>
      <c r="E74" t="inlineStr">
        <is>
          <t>2015</t>
        </is>
      </c>
      <c r="F74" t="inlineStr">
        <is>
          <t>kt</t>
        </is>
      </c>
      <c r="G74" t="inlineStr"/>
      <c r="H74" t="inlineStr"/>
      <c r="I74" t="inlineStr"/>
      <c r="J74" t="inlineStr"/>
      <c r="K74" t="inlineStr"/>
      <c r="L74" t="inlineStr"/>
      <c r="M74" t="inlineStr"/>
      <c r="N74" t="n">
        <v>63</v>
      </c>
      <c r="O74" t="n">
        <v>0</v>
      </c>
      <c r="P74" t="n">
        <v>106</v>
      </c>
    </row>
    <row r="75" ht="15" customHeight="1">
      <c r="A75" s="154" t="inlineStr">
        <is>
          <t>Morceaux</t>
        </is>
      </c>
      <c r="B75" t="inlineStr">
        <is>
          <t>Autres IAA</t>
        </is>
      </c>
      <c r="C75" t="inlineStr">
        <is>
          <t>Viande bovine</t>
        </is>
      </c>
      <c r="D75" t="inlineStr">
        <is>
          <t>France</t>
        </is>
      </c>
      <c r="E75" t="inlineStr">
        <is>
          <t>2015</t>
        </is>
      </c>
      <c r="F75" t="inlineStr">
        <is>
          <t>kt</t>
        </is>
      </c>
      <c r="G75" t="inlineStr"/>
      <c r="H75" t="inlineStr"/>
      <c r="I75" t="inlineStr"/>
      <c r="J75" t="inlineStr"/>
      <c r="K75" t="inlineStr"/>
      <c r="L75" t="inlineStr"/>
      <c r="M75" t="inlineStr"/>
      <c r="N75" t="n">
        <v>340</v>
      </c>
      <c r="O75" t="n">
        <v>152</v>
      </c>
      <c r="P75" t="n">
        <v>459</v>
      </c>
    </row>
    <row r="76" ht="15" customHeight="1">
      <c r="A76" s="154" t="inlineStr">
        <is>
          <t>Morceaux</t>
        </is>
      </c>
      <c r="B76" t="inlineStr">
        <is>
          <t>Export</t>
        </is>
      </c>
      <c r="C76" t="inlineStr">
        <is>
          <t>Viande bovine</t>
        </is>
      </c>
      <c r="D76" t="inlineStr">
        <is>
          <t>France</t>
        </is>
      </c>
      <c r="E76" t="inlineStr">
        <is>
          <t>2015</t>
        </is>
      </c>
      <c r="F76" t="inlineStr">
        <is>
          <t>kt</t>
        </is>
      </c>
      <c r="G76" t="inlineStr"/>
      <c r="H76" t="inlineStr"/>
      <c r="I76" t="inlineStr"/>
      <c r="J76" t="inlineStr"/>
      <c r="K76" t="inlineStr"/>
      <c r="L76" t="inlineStr"/>
      <c r="M76" t="inlineStr"/>
      <c r="N76" t="n">
        <v>165</v>
      </c>
      <c r="O76" t="inlineStr"/>
      <c r="P76" t="inlineStr"/>
    </row>
    <row r="77" ht="15" customHeight="1">
      <c r="A77" s="154" t="inlineStr">
        <is>
          <t>Morceaux</t>
        </is>
      </c>
      <c r="B77" t="inlineStr">
        <is>
          <t>Alimentation humaine</t>
        </is>
      </c>
      <c r="C77" t="inlineStr">
        <is>
          <t>Viande bovine</t>
        </is>
      </c>
      <c r="D77" t="inlineStr">
        <is>
          <t>France</t>
        </is>
      </c>
      <c r="E77" t="inlineStr">
        <is>
          <t>2015</t>
        </is>
      </c>
      <c r="F77" t="inlineStr">
        <is>
          <t>kt</t>
        </is>
      </c>
      <c r="G77" t="inlineStr"/>
      <c r="H77" t="inlineStr"/>
      <c r="I77" t="inlineStr"/>
      <c r="J77" t="inlineStr"/>
      <c r="K77" t="inlineStr"/>
      <c r="L77" t="inlineStr"/>
      <c r="M77" t="inlineStr"/>
      <c r="N77" t="n">
        <v>765</v>
      </c>
      <c r="O77" t="inlineStr"/>
      <c r="P77" t="inlineStr"/>
    </row>
    <row r="78" ht="15" customHeight="1">
      <c r="A78" s="154" t="inlineStr">
        <is>
          <t>Morceaux</t>
        </is>
      </c>
      <c r="B78" t="inlineStr">
        <is>
          <t>Circuits spécialisés</t>
        </is>
      </c>
      <c r="C78" t="inlineStr">
        <is>
          <t>Viande bovine</t>
        </is>
      </c>
      <c r="D78" t="inlineStr">
        <is>
          <t>France</t>
        </is>
      </c>
      <c r="E78" t="inlineStr">
        <is>
          <t>2015</t>
        </is>
      </c>
      <c r="F78" t="inlineStr">
        <is>
          <t>kt</t>
        </is>
      </c>
      <c r="G78" t="inlineStr"/>
      <c r="H78" t="inlineStr"/>
      <c r="I78" t="inlineStr"/>
      <c r="J78" t="inlineStr"/>
      <c r="K78" t="inlineStr"/>
      <c r="L78" t="inlineStr"/>
      <c r="M78" t="inlineStr"/>
      <c r="N78" t="n">
        <v>135</v>
      </c>
      <c r="O78" t="n">
        <v>0</v>
      </c>
      <c r="P78" t="n">
        <v>173</v>
      </c>
    </row>
    <row r="79" ht="15" customHeight="1">
      <c r="A79" s="154" t="inlineStr">
        <is>
          <t>Morceaux</t>
        </is>
      </c>
      <c r="B79" t="inlineStr">
        <is>
          <t>Ménages</t>
        </is>
      </c>
      <c r="C79" t="inlineStr">
        <is>
          <t>Viande bovine</t>
        </is>
      </c>
      <c r="D79" t="inlineStr">
        <is>
          <t>France</t>
        </is>
      </c>
      <c r="E79" t="inlineStr">
        <is>
          <t>2015</t>
        </is>
      </c>
      <c r="F79" t="inlineStr">
        <is>
          <t>kt</t>
        </is>
      </c>
      <c r="G79" t="inlineStr"/>
      <c r="H79" t="inlineStr"/>
      <c r="I79" t="inlineStr"/>
      <c r="J79" t="inlineStr"/>
      <c r="K79" t="inlineStr"/>
      <c r="L79" t="inlineStr"/>
      <c r="M79" t="inlineStr"/>
      <c r="N79" t="n">
        <v>359</v>
      </c>
      <c r="O79" t="n">
        <v>195</v>
      </c>
      <c r="P79" t="n">
        <v>329</v>
      </c>
    </row>
    <row r="80" ht="15" customHeight="1">
      <c r="A80" s="154" t="inlineStr">
        <is>
          <t>Morceaux</t>
        </is>
      </c>
      <c r="B80" t="inlineStr">
        <is>
          <t>Circuits généralistes</t>
        </is>
      </c>
      <c r="C80" t="inlineStr">
        <is>
          <t>Viande bovine</t>
        </is>
      </c>
      <c r="D80" t="inlineStr">
        <is>
          <t>France</t>
        </is>
      </c>
      <c r="E80" t="inlineStr">
        <is>
          <t>2015</t>
        </is>
      </c>
      <c r="F80" t="inlineStr">
        <is>
          <t>kt</t>
        </is>
      </c>
      <c r="G80" t="inlineStr"/>
      <c r="H80" t="inlineStr"/>
      <c r="I80" t="inlineStr"/>
      <c r="J80" t="inlineStr"/>
      <c r="K80" t="inlineStr"/>
      <c r="L80" t="inlineStr"/>
      <c r="M80" t="inlineStr"/>
      <c r="N80" t="n">
        <v>224</v>
      </c>
      <c r="O80" t="n">
        <v>22.1</v>
      </c>
      <c r="P80" t="n">
        <v>329</v>
      </c>
    </row>
    <row r="81" ht="15" customHeight="1">
      <c r="A81" s="154" t="inlineStr">
        <is>
          <t>Morceaux</t>
        </is>
      </c>
      <c r="B81" t="inlineStr">
        <is>
          <t>Usages alimentaires</t>
        </is>
      </c>
      <c r="C81" t="inlineStr">
        <is>
          <t>Viande bovine</t>
        </is>
      </c>
      <c r="D81" t="inlineStr">
        <is>
          <t>France</t>
        </is>
      </c>
      <c r="E81" t="inlineStr">
        <is>
          <t>2015</t>
        </is>
      </c>
      <c r="F81" t="inlineStr">
        <is>
          <t>kt</t>
        </is>
      </c>
      <c r="G81" t="inlineStr"/>
      <c r="H81" t="inlineStr"/>
      <c r="I81" t="inlineStr"/>
      <c r="J81" t="inlineStr"/>
      <c r="K81" t="inlineStr"/>
      <c r="L81" t="inlineStr"/>
      <c r="M81" t="inlineStr"/>
      <c r="N81" t="n">
        <v>765</v>
      </c>
      <c r="O81" t="inlineStr"/>
      <c r="P81" t="inlineStr"/>
    </row>
    <row r="82" ht="15" customHeight="1">
      <c r="A82" s="154" t="inlineStr">
        <is>
          <t>Morceaux</t>
        </is>
      </c>
      <c r="B82" t="inlineStr">
        <is>
          <t>Débouchés</t>
        </is>
      </c>
      <c r="C82" t="inlineStr">
        <is>
          <t>Viande bovine</t>
        </is>
      </c>
      <c r="D82" t="inlineStr">
        <is>
          <t>France</t>
        </is>
      </c>
      <c r="E82" t="inlineStr">
        <is>
          <t>2015</t>
        </is>
      </c>
      <c r="F82" t="inlineStr">
        <is>
          <t>kt</t>
        </is>
      </c>
      <c r="G82" t="inlineStr"/>
      <c r="H82" t="inlineStr"/>
      <c r="I82" t="inlineStr"/>
      <c r="J82" t="inlineStr"/>
      <c r="K82" t="inlineStr"/>
      <c r="L82" t="inlineStr"/>
      <c r="M82" t="inlineStr"/>
      <c r="N82" t="n">
        <v>765</v>
      </c>
      <c r="O82" t="inlineStr"/>
      <c r="P82" t="inlineStr"/>
    </row>
    <row r="83" ht="15" customHeight="1">
      <c r="A83" s="154" t="inlineStr">
        <is>
          <t>Morceaux, frais</t>
        </is>
      </c>
      <c r="B83" t="inlineStr">
        <is>
          <t>Vente directe et autoconsommation</t>
        </is>
      </c>
      <c r="C83" t="inlineStr">
        <is>
          <t>Viande bovine</t>
        </is>
      </c>
      <c r="D83" t="inlineStr">
        <is>
          <t>France</t>
        </is>
      </c>
      <c r="E83" t="inlineStr">
        <is>
          <t>2015</t>
        </is>
      </c>
      <c r="F83" t="inlineStr">
        <is>
          <t>kt</t>
        </is>
      </c>
      <c r="G83" t="inlineStr"/>
      <c r="H83" t="inlineStr"/>
      <c r="I83" t="inlineStr"/>
      <c r="J83" t="inlineStr"/>
      <c r="K83" t="inlineStr"/>
      <c r="L83" t="inlineStr"/>
      <c r="M83" t="inlineStr"/>
      <c r="N83" t="n">
        <v>1.43</v>
      </c>
      <c r="O83" t="n">
        <v>0</v>
      </c>
      <c r="P83" t="n">
        <v>5.49</v>
      </c>
    </row>
    <row r="84" ht="15" customHeight="1">
      <c r="A84" s="154" t="inlineStr">
        <is>
          <t>Morceaux, frais</t>
        </is>
      </c>
      <c r="B84" t="inlineStr">
        <is>
          <t>GMS</t>
        </is>
      </c>
      <c r="C84" t="inlineStr">
        <is>
          <t>Viande bovine</t>
        </is>
      </c>
      <c r="D84" t="inlineStr">
        <is>
          <t>France</t>
        </is>
      </c>
      <c r="E84" t="inlineStr">
        <is>
          <t>2015</t>
        </is>
      </c>
      <c r="F84" t="inlineStr">
        <is>
          <t>kt</t>
        </is>
      </c>
      <c r="G84" t="inlineStr"/>
      <c r="H84" t="inlineStr"/>
      <c r="I84" t="inlineStr"/>
      <c r="J84" t="inlineStr"/>
      <c r="K84" t="inlineStr"/>
      <c r="L84" t="inlineStr"/>
      <c r="M84" t="inlineStr"/>
      <c r="N84" t="n">
        <v>125</v>
      </c>
      <c r="O84" t="n">
        <v>0</v>
      </c>
      <c r="P84" t="n">
        <v>329</v>
      </c>
    </row>
    <row r="85" ht="15" customHeight="1">
      <c r="A85" s="154" t="inlineStr">
        <is>
          <t>Morceaux, frais</t>
        </is>
      </c>
      <c r="B85" t="inlineStr">
        <is>
          <t>Boucherie</t>
        </is>
      </c>
      <c r="C85" t="inlineStr">
        <is>
          <t>Viande bovine</t>
        </is>
      </c>
      <c r="D85" t="inlineStr">
        <is>
          <t>France</t>
        </is>
      </c>
      <c r="E85" t="inlineStr">
        <is>
          <t>2015</t>
        </is>
      </c>
      <c r="F85" t="inlineStr">
        <is>
          <t>kt</t>
        </is>
      </c>
      <c r="G85" t="inlineStr"/>
      <c r="H85" t="inlineStr"/>
      <c r="I85" t="inlineStr"/>
      <c r="J85" t="inlineStr"/>
      <c r="K85" t="inlineStr"/>
      <c r="L85" t="inlineStr"/>
      <c r="M85" t="inlineStr"/>
      <c r="N85" t="n">
        <v>80.3</v>
      </c>
      <c r="O85" t="n">
        <v>0</v>
      </c>
      <c r="P85" t="n">
        <v>173</v>
      </c>
    </row>
    <row r="86" ht="15" customHeight="1">
      <c r="A86" s="154" t="inlineStr">
        <is>
          <t>Morceaux, frais</t>
        </is>
      </c>
      <c r="B86" t="inlineStr">
        <is>
          <t>RHD</t>
        </is>
      </c>
      <c r="C86" t="inlineStr">
        <is>
          <t>Viande bovine</t>
        </is>
      </c>
      <c r="D86" t="inlineStr">
        <is>
          <t>France</t>
        </is>
      </c>
      <c r="E86" t="inlineStr">
        <is>
          <t>2015</t>
        </is>
      </c>
      <c r="F86" t="inlineStr">
        <is>
          <t>kt</t>
        </is>
      </c>
      <c r="G86" t="inlineStr"/>
      <c r="H86" t="inlineStr"/>
      <c r="I86" t="inlineStr"/>
      <c r="J86" t="inlineStr"/>
      <c r="K86" t="inlineStr"/>
      <c r="L86" t="inlineStr"/>
      <c r="M86" t="inlineStr"/>
      <c r="N86" t="n">
        <v>59.1</v>
      </c>
      <c r="O86" t="n">
        <v>0</v>
      </c>
      <c r="P86" t="n">
        <v>106</v>
      </c>
    </row>
    <row r="87" ht="15" customHeight="1">
      <c r="A87" s="154" t="inlineStr">
        <is>
          <t>Morceaux, frais</t>
        </is>
      </c>
      <c r="B87" t="inlineStr">
        <is>
          <t>Autres IAA</t>
        </is>
      </c>
      <c r="C87" t="inlineStr">
        <is>
          <t>Viande bovine</t>
        </is>
      </c>
      <c r="D87" t="inlineStr">
        <is>
          <t>France</t>
        </is>
      </c>
      <c r="E87" t="inlineStr">
        <is>
          <t>2015</t>
        </is>
      </c>
      <c r="F87" t="inlineStr">
        <is>
          <t>kt</t>
        </is>
      </c>
      <c r="G87" t="inlineStr"/>
      <c r="H87" t="inlineStr"/>
      <c r="I87" t="inlineStr"/>
      <c r="J87" t="inlineStr"/>
      <c r="K87" t="inlineStr"/>
      <c r="L87" t="inlineStr"/>
      <c r="M87" t="inlineStr"/>
      <c r="N87" t="n">
        <v>222</v>
      </c>
      <c r="O87" t="n">
        <v>0</v>
      </c>
      <c r="P87" t="n">
        <v>459</v>
      </c>
    </row>
    <row r="88" ht="15" customHeight="1">
      <c r="A88" s="154" t="inlineStr">
        <is>
          <t>Morceaux, frais</t>
        </is>
      </c>
      <c r="B88" t="inlineStr">
        <is>
          <t>Export</t>
        </is>
      </c>
      <c r="C88" t="inlineStr">
        <is>
          <t>Viande bovine</t>
        </is>
      </c>
      <c r="D88" t="inlineStr">
        <is>
          <t>France</t>
        </is>
      </c>
      <c r="E88" t="inlineStr">
        <is>
          <t>2015</t>
        </is>
      </c>
      <c r="F88" t="inlineStr">
        <is>
          <t>kt</t>
        </is>
      </c>
      <c r="G88" t="inlineStr">
        <is>
          <t>Exportation de morceaux frais</t>
        </is>
      </c>
      <c r="H88" t="inlineStr">
        <is>
          <t>Douanes - Eurostat</t>
        </is>
      </c>
      <c r="I88" t="inlineStr"/>
      <c r="J88" t="inlineStr">
        <is>
          <t>Volume</t>
        </is>
      </c>
      <c r="K88" t="inlineStr">
        <is>
          <t>Exportation de morceaux frais</t>
        </is>
      </c>
      <c r="L88" t="inlineStr">
        <is>
          <t>Echanges - Eurostat</t>
        </is>
      </c>
      <c r="M88" t="inlineStr">
        <is>
          <t>Très élevée</t>
        </is>
      </c>
      <c r="N88" t="n">
        <v>149</v>
      </c>
      <c r="O88" t="inlineStr"/>
      <c r="P88" t="inlineStr"/>
    </row>
    <row r="89" ht="15" customHeight="1">
      <c r="A89" s="154" t="inlineStr">
        <is>
          <t>Morceaux, frais</t>
        </is>
      </c>
      <c r="B89" t="inlineStr">
        <is>
          <t>Alimentation humaine</t>
        </is>
      </c>
      <c r="C89" t="inlineStr">
        <is>
          <t>Viande bovine</t>
        </is>
      </c>
      <c r="D89" t="inlineStr">
        <is>
          <t>France</t>
        </is>
      </c>
      <c r="E89" t="inlineStr">
        <is>
          <t>2015</t>
        </is>
      </c>
      <c r="F89" t="inlineStr">
        <is>
          <t>kt</t>
        </is>
      </c>
      <c r="G89" t="inlineStr"/>
      <c r="H89" t="inlineStr"/>
      <c r="I89" t="inlineStr"/>
      <c r="J89" t="inlineStr"/>
      <c r="K89" t="inlineStr"/>
      <c r="L89" t="inlineStr"/>
      <c r="M89" t="inlineStr"/>
      <c r="N89" t="n">
        <v>487</v>
      </c>
      <c r="O89" t="inlineStr"/>
      <c r="P89" t="inlineStr"/>
    </row>
    <row r="90" ht="15" customHeight="1">
      <c r="A90" s="154" t="inlineStr">
        <is>
          <t>Morceaux, frais</t>
        </is>
      </c>
      <c r="B90" t="inlineStr">
        <is>
          <t>Circuits spécialisés</t>
        </is>
      </c>
      <c r="C90" t="inlineStr">
        <is>
          <t>Viande bovine</t>
        </is>
      </c>
      <c r="D90" t="inlineStr">
        <is>
          <t>France</t>
        </is>
      </c>
      <c r="E90" t="inlineStr">
        <is>
          <t>2015</t>
        </is>
      </c>
      <c r="F90" t="inlineStr">
        <is>
          <t>kt</t>
        </is>
      </c>
      <c r="G90" t="inlineStr"/>
      <c r="H90" t="inlineStr"/>
      <c r="I90" t="inlineStr"/>
      <c r="J90" t="inlineStr"/>
      <c r="K90" t="inlineStr"/>
      <c r="L90" t="inlineStr"/>
      <c r="M90" t="inlineStr"/>
      <c r="N90" t="n">
        <v>80.3</v>
      </c>
      <c r="O90" t="n">
        <v>0</v>
      </c>
      <c r="P90" t="n">
        <v>173</v>
      </c>
    </row>
    <row r="91" ht="15" customHeight="1">
      <c r="A91" s="154" t="inlineStr">
        <is>
          <t>Morceaux, frais</t>
        </is>
      </c>
      <c r="B91" t="inlineStr">
        <is>
          <t>Ménages</t>
        </is>
      </c>
      <c r="C91" t="inlineStr">
        <is>
          <t>Viande bovine</t>
        </is>
      </c>
      <c r="D91" t="inlineStr">
        <is>
          <t>France</t>
        </is>
      </c>
      <c r="E91" t="inlineStr">
        <is>
          <t>2015</t>
        </is>
      </c>
      <c r="F91" t="inlineStr">
        <is>
          <t>kt</t>
        </is>
      </c>
      <c r="G91" t="inlineStr"/>
      <c r="H91" t="inlineStr"/>
      <c r="I91" t="inlineStr"/>
      <c r="J91" t="inlineStr"/>
      <c r="K91" t="inlineStr"/>
      <c r="L91" t="inlineStr"/>
      <c r="M91" t="inlineStr"/>
      <c r="N91" t="n">
        <v>205</v>
      </c>
      <c r="O91" t="n">
        <v>0</v>
      </c>
      <c r="P91" t="n">
        <v>329</v>
      </c>
    </row>
    <row r="92" ht="15" customHeight="1">
      <c r="A92" s="154" t="inlineStr">
        <is>
          <t>Morceaux, frais</t>
        </is>
      </c>
      <c r="B92" t="inlineStr">
        <is>
          <t>Circuits généralistes</t>
        </is>
      </c>
      <c r="C92" t="inlineStr">
        <is>
          <t>Viande bovine</t>
        </is>
      </c>
      <c r="D92" t="inlineStr">
        <is>
          <t>France</t>
        </is>
      </c>
      <c r="E92" t="inlineStr">
        <is>
          <t>2015</t>
        </is>
      </c>
      <c r="F92" t="inlineStr">
        <is>
          <t>kt</t>
        </is>
      </c>
      <c r="G92" t="inlineStr"/>
      <c r="H92" t="inlineStr"/>
      <c r="I92" t="inlineStr"/>
      <c r="J92" t="inlineStr"/>
      <c r="K92" t="inlineStr"/>
      <c r="L92" t="inlineStr"/>
      <c r="M92" t="inlineStr"/>
      <c r="N92" t="n">
        <v>125</v>
      </c>
      <c r="O92" t="n">
        <v>0</v>
      </c>
      <c r="P92" t="n">
        <v>329</v>
      </c>
    </row>
    <row r="93" ht="15" customHeight="1">
      <c r="A93" s="154" t="inlineStr">
        <is>
          <t>Morceaux, frais</t>
        </is>
      </c>
      <c r="B93" t="inlineStr">
        <is>
          <t>Usages alimentaires</t>
        </is>
      </c>
      <c r="C93" t="inlineStr">
        <is>
          <t>Viande bovine</t>
        </is>
      </c>
      <c r="D93" t="inlineStr">
        <is>
          <t>France</t>
        </is>
      </c>
      <c r="E93" t="inlineStr">
        <is>
          <t>2015</t>
        </is>
      </c>
      <c r="F93" t="inlineStr">
        <is>
          <t>kt</t>
        </is>
      </c>
      <c r="G93" t="inlineStr"/>
      <c r="H93" t="inlineStr"/>
      <c r="I93" t="inlineStr"/>
      <c r="J93" t="inlineStr"/>
      <c r="K93" t="inlineStr"/>
      <c r="L93" t="inlineStr"/>
      <c r="M93" t="inlineStr"/>
      <c r="N93" t="n">
        <v>487</v>
      </c>
      <c r="O93" t="inlineStr"/>
      <c r="P93" t="inlineStr"/>
    </row>
    <row r="94" ht="15" customHeight="1">
      <c r="A94" s="154" t="inlineStr">
        <is>
          <t>Morceaux, frais</t>
        </is>
      </c>
      <c r="B94" t="inlineStr">
        <is>
          <t>Débouchés</t>
        </is>
      </c>
      <c r="C94" t="inlineStr">
        <is>
          <t>Viande bovine</t>
        </is>
      </c>
      <c r="D94" t="inlineStr">
        <is>
          <t>France</t>
        </is>
      </c>
      <c r="E94" t="inlineStr">
        <is>
          <t>2015</t>
        </is>
      </c>
      <c r="F94" t="inlineStr">
        <is>
          <t>kt</t>
        </is>
      </c>
      <c r="G94" t="inlineStr"/>
      <c r="H94" t="inlineStr"/>
      <c r="I94" t="inlineStr"/>
      <c r="J94" t="inlineStr"/>
      <c r="K94" t="inlineStr"/>
      <c r="L94" t="inlineStr"/>
      <c r="M94" t="inlineStr"/>
      <c r="N94" t="n">
        <v>487</v>
      </c>
      <c r="O94" t="inlineStr"/>
      <c r="P94" t="inlineStr"/>
    </row>
    <row r="95" ht="15" customHeight="1">
      <c r="A95" s="154" t="inlineStr">
        <is>
          <t>Morceaux, congelés</t>
        </is>
      </c>
      <c r="B95" t="inlineStr">
        <is>
          <t>Vente directe et autoconsommation</t>
        </is>
      </c>
      <c r="C95" t="inlineStr">
        <is>
          <t>Viande bovine</t>
        </is>
      </c>
      <c r="D95" t="inlineStr">
        <is>
          <t>France</t>
        </is>
      </c>
      <c r="E95" t="inlineStr">
        <is>
          <t>2015</t>
        </is>
      </c>
      <c r="F95" t="inlineStr">
        <is>
          <t>kt</t>
        </is>
      </c>
      <c r="G95" t="inlineStr"/>
      <c r="H95" t="inlineStr"/>
      <c r="I95" t="inlineStr"/>
      <c r="J95" t="inlineStr"/>
      <c r="K95" t="inlineStr"/>
      <c r="L95" t="inlineStr"/>
      <c r="M95" t="inlineStr"/>
      <c r="N95" t="n">
        <v>1.74</v>
      </c>
      <c r="O95" t="n">
        <v>0</v>
      </c>
      <c r="P95" t="n">
        <v>5.49</v>
      </c>
    </row>
    <row r="96" ht="15" customHeight="1">
      <c r="A96" s="154" t="inlineStr">
        <is>
          <t>Morceaux, congelés</t>
        </is>
      </c>
      <c r="B96" t="inlineStr">
        <is>
          <t>GMS</t>
        </is>
      </c>
      <c r="C96" t="inlineStr">
        <is>
          <t>Viande bovine</t>
        </is>
      </c>
      <c r="D96" t="inlineStr">
        <is>
          <t>France</t>
        </is>
      </c>
      <c r="E96" t="inlineStr">
        <is>
          <t>2015</t>
        </is>
      </c>
      <c r="F96" t="inlineStr">
        <is>
          <t>kt</t>
        </is>
      </c>
      <c r="G96" t="inlineStr"/>
      <c r="H96" t="inlineStr"/>
      <c r="I96" t="inlineStr"/>
      <c r="J96" t="inlineStr"/>
      <c r="K96" t="inlineStr"/>
      <c r="L96" t="inlineStr"/>
      <c r="M96" t="inlineStr"/>
      <c r="N96" t="n">
        <v>99.3</v>
      </c>
      <c r="O96" t="n">
        <v>0</v>
      </c>
      <c r="P96" t="n">
        <v>278</v>
      </c>
    </row>
    <row r="97" ht="15" customHeight="1">
      <c r="A97" s="154" t="inlineStr">
        <is>
          <t>Morceaux, congelés</t>
        </is>
      </c>
      <c r="B97" t="inlineStr">
        <is>
          <t>Boucherie</t>
        </is>
      </c>
      <c r="C97" t="inlineStr">
        <is>
          <t>Viande bovine</t>
        </is>
      </c>
      <c r="D97" t="inlineStr">
        <is>
          <t>France</t>
        </is>
      </c>
      <c r="E97" t="inlineStr">
        <is>
          <t>2015</t>
        </is>
      </c>
      <c r="F97" t="inlineStr">
        <is>
          <t>kt</t>
        </is>
      </c>
      <c r="G97" t="inlineStr"/>
      <c r="H97" t="inlineStr"/>
      <c r="I97" t="inlineStr"/>
      <c r="J97" t="inlineStr"/>
      <c r="K97" t="inlineStr"/>
      <c r="L97" t="inlineStr"/>
      <c r="M97" t="inlineStr"/>
      <c r="N97" t="n">
        <v>54.5</v>
      </c>
      <c r="O97" t="n">
        <v>0</v>
      </c>
      <c r="P97" t="n">
        <v>173</v>
      </c>
    </row>
    <row r="98" ht="15" customHeight="1">
      <c r="A98" s="154" t="inlineStr">
        <is>
          <t>Morceaux, congelés</t>
        </is>
      </c>
      <c r="B98" t="inlineStr">
        <is>
          <t>RHD</t>
        </is>
      </c>
      <c r="C98" t="inlineStr">
        <is>
          <t>Viande bovine</t>
        </is>
      </c>
      <c r="D98" t="inlineStr">
        <is>
          <t>France</t>
        </is>
      </c>
      <c r="E98" t="inlineStr">
        <is>
          <t>2015</t>
        </is>
      </c>
      <c r="F98" t="inlineStr">
        <is>
          <t>kt</t>
        </is>
      </c>
      <c r="G98" t="inlineStr"/>
      <c r="H98" t="inlineStr"/>
      <c r="I98" t="inlineStr"/>
      <c r="J98" t="inlineStr"/>
      <c r="K98" t="inlineStr"/>
      <c r="L98" t="inlineStr"/>
      <c r="M98" t="inlineStr"/>
      <c r="N98" t="n">
        <v>3.81</v>
      </c>
      <c r="O98" t="n">
        <v>0</v>
      </c>
      <c r="P98" t="n">
        <v>106</v>
      </c>
    </row>
    <row r="99" ht="15" customHeight="1">
      <c r="A99" s="154" t="inlineStr">
        <is>
          <t>Morceaux, congelés</t>
        </is>
      </c>
      <c r="B99" t="inlineStr">
        <is>
          <t>Autres IAA</t>
        </is>
      </c>
      <c r="C99" t="inlineStr">
        <is>
          <t>Viande bovine</t>
        </is>
      </c>
      <c r="D99" t="inlineStr">
        <is>
          <t>France</t>
        </is>
      </c>
      <c r="E99" t="inlineStr">
        <is>
          <t>2015</t>
        </is>
      </c>
      <c r="F99" t="inlineStr">
        <is>
          <t>kt</t>
        </is>
      </c>
      <c r="G99" t="inlineStr"/>
      <c r="H99" t="inlineStr"/>
      <c r="I99" t="inlineStr"/>
      <c r="J99" t="inlineStr"/>
      <c r="K99" t="inlineStr"/>
      <c r="L99" t="inlineStr"/>
      <c r="M99" t="inlineStr"/>
      <c r="N99" t="n">
        <v>118</v>
      </c>
      <c r="O99" t="n">
        <v>0</v>
      </c>
      <c r="P99" t="n">
        <v>278</v>
      </c>
    </row>
    <row r="100" ht="15" customHeight="1">
      <c r="A100" s="154" t="inlineStr">
        <is>
          <t>Morceaux, congelés</t>
        </is>
      </c>
      <c r="B100" t="inlineStr">
        <is>
          <t>Export</t>
        </is>
      </c>
      <c r="C100" t="inlineStr">
        <is>
          <t>Viande bovine</t>
        </is>
      </c>
      <c r="D100" t="inlineStr">
        <is>
          <t>France</t>
        </is>
      </c>
      <c r="E100" t="inlineStr">
        <is>
          <t>2015</t>
        </is>
      </c>
      <c r="F100" t="inlineStr">
        <is>
          <t>kt</t>
        </is>
      </c>
      <c r="G100" t="inlineStr">
        <is>
          <t>Exportation de morceaux congelés</t>
        </is>
      </c>
      <c r="H100" t="inlineStr">
        <is>
          <t>Douanes - Eurostat</t>
        </is>
      </c>
      <c r="I100" t="inlineStr"/>
      <c r="J100" t="inlineStr">
        <is>
          <t>Volume</t>
        </is>
      </c>
      <c r="K100" t="inlineStr">
        <is>
          <t>Exportation de morceaux congelés</t>
        </is>
      </c>
      <c r="L100" t="inlineStr">
        <is>
          <t>Echanges - Eurostat</t>
        </is>
      </c>
      <c r="M100" t="inlineStr">
        <is>
          <t>Très élevée</t>
        </is>
      </c>
      <c r="N100" t="n">
        <v>16.5</v>
      </c>
      <c r="O100" t="inlineStr"/>
      <c r="P100" t="inlineStr"/>
    </row>
    <row r="101" ht="15" customHeight="1">
      <c r="A101" s="154" t="inlineStr">
        <is>
          <t>Morceaux, congelés</t>
        </is>
      </c>
      <c r="B101" t="inlineStr">
        <is>
          <t>Alimentation humaine</t>
        </is>
      </c>
      <c r="C101" t="inlineStr">
        <is>
          <t>Viande bovine</t>
        </is>
      </c>
      <c r="D101" t="inlineStr">
        <is>
          <t>France</t>
        </is>
      </c>
      <c r="E101" t="inlineStr">
        <is>
          <t>2015</t>
        </is>
      </c>
      <c r="F101" t="inlineStr">
        <is>
          <t>kt</t>
        </is>
      </c>
      <c r="G101" t="inlineStr"/>
      <c r="H101" t="inlineStr"/>
      <c r="I101" t="inlineStr"/>
      <c r="J101" t="inlineStr"/>
      <c r="K101" t="inlineStr"/>
      <c r="L101" t="inlineStr"/>
      <c r="M101" t="inlineStr"/>
      <c r="N101" t="n">
        <v>278</v>
      </c>
      <c r="O101" t="inlineStr"/>
      <c r="P101" t="inlineStr"/>
    </row>
    <row r="102" ht="15" customHeight="1">
      <c r="A102" s="154" t="inlineStr">
        <is>
          <t>Morceaux, congelés</t>
        </is>
      </c>
      <c r="B102" t="inlineStr">
        <is>
          <t>Circuits spécialisés</t>
        </is>
      </c>
      <c r="C102" t="inlineStr">
        <is>
          <t>Viande bovine</t>
        </is>
      </c>
      <c r="D102" t="inlineStr">
        <is>
          <t>France</t>
        </is>
      </c>
      <c r="E102" t="inlineStr">
        <is>
          <t>2015</t>
        </is>
      </c>
      <c r="F102" t="inlineStr">
        <is>
          <t>kt</t>
        </is>
      </c>
      <c r="G102" t="inlineStr"/>
      <c r="H102" t="inlineStr"/>
      <c r="I102" t="inlineStr"/>
      <c r="J102" t="inlineStr"/>
      <c r="K102" t="inlineStr"/>
      <c r="L102" t="inlineStr"/>
      <c r="M102" t="inlineStr"/>
      <c r="N102" t="n">
        <v>54.5</v>
      </c>
      <c r="O102" t="n">
        <v>0</v>
      </c>
      <c r="P102" t="n">
        <v>173</v>
      </c>
    </row>
    <row r="103" ht="15" customHeight="1">
      <c r="A103" s="154" t="inlineStr">
        <is>
          <t>Morceaux, congelés</t>
        </is>
      </c>
      <c r="B103" t="inlineStr">
        <is>
          <t>Ménages</t>
        </is>
      </c>
      <c r="C103" t="inlineStr">
        <is>
          <t>Viande bovine</t>
        </is>
      </c>
      <c r="D103" t="inlineStr">
        <is>
          <t>France</t>
        </is>
      </c>
      <c r="E103" t="inlineStr">
        <is>
          <t>2015</t>
        </is>
      </c>
      <c r="F103" t="inlineStr">
        <is>
          <t>kt</t>
        </is>
      </c>
      <c r="G103" t="inlineStr"/>
      <c r="H103" t="inlineStr"/>
      <c r="I103" t="inlineStr"/>
      <c r="J103" t="inlineStr"/>
      <c r="K103" t="inlineStr"/>
      <c r="L103" t="inlineStr"/>
      <c r="M103" t="inlineStr"/>
      <c r="N103" t="n">
        <v>154</v>
      </c>
      <c r="O103" t="n">
        <v>0</v>
      </c>
      <c r="P103" t="n">
        <v>278</v>
      </c>
    </row>
    <row r="104" ht="15" customHeight="1">
      <c r="A104" s="154" t="inlineStr">
        <is>
          <t>Morceaux, congelés</t>
        </is>
      </c>
      <c r="B104" t="inlineStr">
        <is>
          <t>Circuits généralistes</t>
        </is>
      </c>
      <c r="C104" t="inlineStr">
        <is>
          <t>Viande bovine</t>
        </is>
      </c>
      <c r="D104" t="inlineStr">
        <is>
          <t>France</t>
        </is>
      </c>
      <c r="E104" t="inlineStr">
        <is>
          <t>2015</t>
        </is>
      </c>
      <c r="F104" t="inlineStr">
        <is>
          <t>kt</t>
        </is>
      </c>
      <c r="G104" t="inlineStr"/>
      <c r="H104" t="inlineStr"/>
      <c r="I104" t="inlineStr"/>
      <c r="J104" t="inlineStr"/>
      <c r="K104" t="inlineStr"/>
      <c r="L104" t="inlineStr"/>
      <c r="M104" t="inlineStr"/>
      <c r="N104" t="n">
        <v>99.3</v>
      </c>
      <c r="O104" t="n">
        <v>0</v>
      </c>
      <c r="P104" t="n">
        <v>278</v>
      </c>
    </row>
    <row r="105" ht="15" customHeight="1">
      <c r="A105" s="154" t="inlineStr">
        <is>
          <t>Morceaux, congelés</t>
        </is>
      </c>
      <c r="B105" t="inlineStr">
        <is>
          <t>Usages alimentaires</t>
        </is>
      </c>
      <c r="C105" t="inlineStr">
        <is>
          <t>Viande bovine</t>
        </is>
      </c>
      <c r="D105" t="inlineStr">
        <is>
          <t>France</t>
        </is>
      </c>
      <c r="E105" t="inlineStr">
        <is>
          <t>2015</t>
        </is>
      </c>
      <c r="F105" t="inlineStr">
        <is>
          <t>kt</t>
        </is>
      </c>
      <c r="G105" t="inlineStr"/>
      <c r="H105" t="inlineStr"/>
      <c r="I105" t="inlineStr"/>
      <c r="J105" t="inlineStr"/>
      <c r="K105" t="inlineStr"/>
      <c r="L105" t="inlineStr"/>
      <c r="M105" t="inlineStr"/>
      <c r="N105" t="n">
        <v>278</v>
      </c>
      <c r="O105" t="inlineStr"/>
      <c r="P105" t="inlineStr"/>
    </row>
    <row r="106" ht="15" customHeight="1">
      <c r="A106" s="154" t="inlineStr">
        <is>
          <t>Morceaux, congelés</t>
        </is>
      </c>
      <c r="B106" t="inlineStr">
        <is>
          <t>Débouchés</t>
        </is>
      </c>
      <c r="C106" t="inlineStr">
        <is>
          <t>Viande bovine</t>
        </is>
      </c>
      <c r="D106" t="inlineStr">
        <is>
          <t>France</t>
        </is>
      </c>
      <c r="E106" t="inlineStr">
        <is>
          <t>2015</t>
        </is>
      </c>
      <c r="F106" t="inlineStr">
        <is>
          <t>kt</t>
        </is>
      </c>
      <c r="G106" t="inlineStr"/>
      <c r="H106" t="inlineStr"/>
      <c r="I106" t="inlineStr"/>
      <c r="J106" t="inlineStr"/>
      <c r="K106" t="inlineStr"/>
      <c r="L106" t="inlineStr"/>
      <c r="M106" t="inlineStr"/>
      <c r="N106" t="n">
        <v>278</v>
      </c>
      <c r="O106" t="inlineStr"/>
      <c r="P106" t="inlineStr"/>
    </row>
    <row r="107" ht="15" customHeight="1">
      <c r="A107" s="154" t="inlineStr">
        <is>
          <t>Abats</t>
        </is>
      </c>
      <c r="B107" t="inlineStr">
        <is>
          <t>Vente directe et autoconsommation</t>
        </is>
      </c>
      <c r="C107" t="inlineStr">
        <is>
          <t>Viande bovine</t>
        </is>
      </c>
      <c r="D107" t="inlineStr">
        <is>
          <t>France</t>
        </is>
      </c>
      <c r="E107" t="inlineStr">
        <is>
          <t>2015</t>
        </is>
      </c>
      <c r="F107" t="inlineStr">
        <is>
          <t>kt</t>
        </is>
      </c>
      <c r="G107" t="inlineStr"/>
      <c r="H107" t="inlineStr"/>
      <c r="I107" t="inlineStr"/>
      <c r="J107" t="inlineStr"/>
      <c r="K107" t="inlineStr"/>
      <c r="L107" t="inlineStr"/>
      <c r="M107" t="inlineStr"/>
      <c r="N107" t="n">
        <v>0</v>
      </c>
      <c r="O107" t="inlineStr"/>
      <c r="P107" t="inlineStr"/>
    </row>
    <row r="108" ht="15" customHeight="1">
      <c r="A108" s="154" t="inlineStr">
        <is>
          <t>Abats</t>
        </is>
      </c>
      <c r="B108" t="inlineStr">
        <is>
          <t>GMS</t>
        </is>
      </c>
      <c r="C108" t="inlineStr">
        <is>
          <t>Viande bovine</t>
        </is>
      </c>
      <c r="D108" t="inlineStr">
        <is>
          <t>France</t>
        </is>
      </c>
      <c r="E108" t="inlineStr">
        <is>
          <t>2015</t>
        </is>
      </c>
      <c r="F108" t="inlineStr">
        <is>
          <t>kt</t>
        </is>
      </c>
      <c r="G108" t="inlineStr">
        <is>
          <t>Part d'abats consommée en GMS = 14,58 % (Blézat)</t>
        </is>
      </c>
      <c r="H108" t="inlineStr">
        <is>
          <t>Blézat</t>
        </is>
      </c>
      <c r="I108" t="inlineStr">
        <is>
          <t>Utilisation de la répartition de 2011</t>
        </is>
      </c>
      <c r="J108" t="inlineStr">
        <is>
          <t>Répartition</t>
        </is>
      </c>
      <c r="K108" t="inlineStr">
        <is>
          <t>Part d'abats consommée en GMS</t>
        </is>
      </c>
      <c r="L108" t="inlineStr">
        <is>
          <t>Débouchés abats - Blézat</t>
        </is>
      </c>
      <c r="M108" t="inlineStr">
        <is>
          <t>0</t>
        </is>
      </c>
      <c r="N108" t="n">
        <v>27.1</v>
      </c>
      <c r="O108" t="inlineStr"/>
      <c r="P108" t="inlineStr"/>
    </row>
    <row r="109" ht="15" customHeight="1">
      <c r="A109" s="154" t="inlineStr">
        <is>
          <t>Abats</t>
        </is>
      </c>
      <c r="B109" t="inlineStr">
        <is>
          <t>Boucherie</t>
        </is>
      </c>
      <c r="C109" t="inlineStr">
        <is>
          <t>Viande bovine</t>
        </is>
      </c>
      <c r="D109" t="inlineStr">
        <is>
          <t>France</t>
        </is>
      </c>
      <c r="E109" t="inlineStr">
        <is>
          <t>2015</t>
        </is>
      </c>
      <c r="F109" t="inlineStr">
        <is>
          <t>kt</t>
        </is>
      </c>
      <c r="G109" t="inlineStr">
        <is>
          <t>Part d'abats consommée en boucherie = 3,65 % (Blézat)</t>
        </is>
      </c>
      <c r="H109" t="inlineStr">
        <is>
          <t>Blézat</t>
        </is>
      </c>
      <c r="I109" t="inlineStr">
        <is>
          <t>Utilisation de la répartition de 2011</t>
        </is>
      </c>
      <c r="J109" t="inlineStr">
        <is>
          <t>Répartition</t>
        </is>
      </c>
      <c r="K109" t="inlineStr">
        <is>
          <t>Part d'abats consommée en boucherie</t>
        </is>
      </c>
      <c r="L109" t="inlineStr">
        <is>
          <t>Débouchés abats - Blézat</t>
        </is>
      </c>
      <c r="M109" t="inlineStr">
        <is>
          <t>0</t>
        </is>
      </c>
      <c r="N109" t="n">
        <v>6.77</v>
      </c>
      <c r="O109" t="inlineStr"/>
      <c r="P109" t="inlineStr"/>
    </row>
    <row r="110" ht="15" customHeight="1">
      <c r="A110" s="154" t="inlineStr">
        <is>
          <t>Abats</t>
        </is>
      </c>
      <c r="B110" t="inlineStr">
        <is>
          <t>RHD</t>
        </is>
      </c>
      <c r="C110" t="inlineStr">
        <is>
          <t>Viande bovine</t>
        </is>
      </c>
      <c r="D110" t="inlineStr">
        <is>
          <t>France</t>
        </is>
      </c>
      <c r="E110" t="inlineStr">
        <is>
          <t>2015</t>
        </is>
      </c>
      <c r="F110" t="inlineStr">
        <is>
          <t>kt</t>
        </is>
      </c>
      <c r="G110" t="inlineStr">
        <is>
          <t>Part d'abats consommée en RHD = 3,65 % (Blézat)</t>
        </is>
      </c>
      <c r="H110" t="inlineStr">
        <is>
          <t>Blézat</t>
        </is>
      </c>
      <c r="I110" t="inlineStr">
        <is>
          <t>Utilisation de la répartition de 2011</t>
        </is>
      </c>
      <c r="J110" t="inlineStr">
        <is>
          <t>Répartition</t>
        </is>
      </c>
      <c r="K110" t="inlineStr">
        <is>
          <t>Part d'abats consommée en RHD</t>
        </is>
      </c>
      <c r="L110" t="inlineStr">
        <is>
          <t>Débouchés abats - Blézat</t>
        </is>
      </c>
      <c r="M110" t="inlineStr">
        <is>
          <t>0</t>
        </is>
      </c>
      <c r="N110" t="n">
        <v>6.77</v>
      </c>
      <c r="O110" t="inlineStr"/>
      <c r="P110" t="inlineStr"/>
    </row>
    <row r="111" ht="15" customHeight="1">
      <c r="A111" s="154" t="inlineStr">
        <is>
          <t>Abats</t>
        </is>
      </c>
      <c r="B111" t="inlineStr">
        <is>
          <t>Autres IAA</t>
        </is>
      </c>
      <c r="C111" t="inlineStr">
        <is>
          <t>Viande bovine</t>
        </is>
      </c>
      <c r="D111" t="inlineStr">
        <is>
          <t>France</t>
        </is>
      </c>
      <c r="E111" t="inlineStr">
        <is>
          <t>2015</t>
        </is>
      </c>
      <c r="F111" t="inlineStr">
        <is>
          <t>kt</t>
        </is>
      </c>
      <c r="G111" t="inlineStr">
        <is>
          <t>Part d'abats consommée par les autres IAA = 7,81 % (Blézat)</t>
        </is>
      </c>
      <c r="H111" t="inlineStr">
        <is>
          <t>Blézat</t>
        </is>
      </c>
      <c r="I111" t="inlineStr">
        <is>
          <t>Utilisation de la répartition de 2011</t>
        </is>
      </c>
      <c r="J111" t="inlineStr">
        <is>
          <t>Répartition</t>
        </is>
      </c>
      <c r="K111" t="inlineStr">
        <is>
          <t>Part d'abats consommée par les autres IAA</t>
        </is>
      </c>
      <c r="L111" t="inlineStr">
        <is>
          <t>Débouchés abats - Blézat</t>
        </is>
      </c>
      <c r="M111" t="inlineStr">
        <is>
          <t>0</t>
        </is>
      </c>
      <c r="N111" t="n">
        <v>14.5</v>
      </c>
      <c r="O111" t="inlineStr"/>
      <c r="P111" t="inlineStr"/>
    </row>
    <row r="112" ht="15" customHeight="1">
      <c r="A112" s="154" t="inlineStr">
        <is>
          <t>Abats</t>
        </is>
      </c>
      <c r="B112" t="inlineStr">
        <is>
          <t>Export</t>
        </is>
      </c>
      <c r="C112" t="inlineStr">
        <is>
          <t>Viande bovine</t>
        </is>
      </c>
      <c r="D112" t="inlineStr">
        <is>
          <t>France</t>
        </is>
      </c>
      <c r="E112" t="inlineStr">
        <is>
          <t>2015</t>
        </is>
      </c>
      <c r="F112" t="inlineStr">
        <is>
          <t>kt</t>
        </is>
      </c>
      <c r="G112" t="inlineStr">
        <is>
          <t>Exportation d'abats</t>
        </is>
      </c>
      <c r="H112" t="inlineStr">
        <is>
          <t>Douanes - Eurostat</t>
        </is>
      </c>
      <c r="I112" t="inlineStr"/>
      <c r="J112" t="inlineStr">
        <is>
          <t>Volume</t>
        </is>
      </c>
      <c r="K112" t="inlineStr">
        <is>
          <t>Exportation d'abats</t>
        </is>
      </c>
      <c r="L112" t="inlineStr">
        <is>
          <t>Echanges - Eurostat</t>
        </is>
      </c>
      <c r="M112" t="inlineStr">
        <is>
          <t>Très élevée</t>
        </is>
      </c>
      <c r="N112" t="n">
        <v>44</v>
      </c>
      <c r="O112" t="inlineStr"/>
      <c r="P112" t="inlineStr"/>
    </row>
    <row r="113" ht="15" customHeight="1">
      <c r="A113" s="154" t="inlineStr">
        <is>
          <t>Abats</t>
        </is>
      </c>
      <c r="B113" t="inlineStr">
        <is>
          <t>Alimentation humaine</t>
        </is>
      </c>
      <c r="C113" t="inlineStr">
        <is>
          <t>Viande bovine</t>
        </is>
      </c>
      <c r="D113" t="inlineStr">
        <is>
          <t>France</t>
        </is>
      </c>
      <c r="E113" t="inlineStr">
        <is>
          <t>2015</t>
        </is>
      </c>
      <c r="F113" t="inlineStr">
        <is>
          <t>kt</t>
        </is>
      </c>
      <c r="G113" t="inlineStr"/>
      <c r="H113" t="inlineStr"/>
      <c r="I113" t="inlineStr"/>
      <c r="J113" t="inlineStr"/>
      <c r="K113" t="inlineStr"/>
      <c r="L113" t="inlineStr"/>
      <c r="M113" t="inlineStr"/>
      <c r="N113" t="n">
        <v>55.1</v>
      </c>
      <c r="O113" t="inlineStr"/>
      <c r="P113" t="inlineStr"/>
    </row>
    <row r="114" ht="15" customHeight="1">
      <c r="A114" s="154" t="inlineStr">
        <is>
          <t>Abats</t>
        </is>
      </c>
      <c r="B114" t="inlineStr">
        <is>
          <t>Circuits spécialisés</t>
        </is>
      </c>
      <c r="C114" t="inlineStr">
        <is>
          <t>Viande bovine</t>
        </is>
      </c>
      <c r="D114" t="inlineStr">
        <is>
          <t>France</t>
        </is>
      </c>
      <c r="E114" t="inlineStr">
        <is>
          <t>2015</t>
        </is>
      </c>
      <c r="F114" t="inlineStr">
        <is>
          <t>kt</t>
        </is>
      </c>
      <c r="G114" t="inlineStr"/>
      <c r="H114" t="inlineStr"/>
      <c r="I114" t="inlineStr"/>
      <c r="J114" t="inlineStr"/>
      <c r="K114" t="inlineStr"/>
      <c r="L114" t="inlineStr"/>
      <c r="M114" t="inlineStr"/>
      <c r="N114" t="n">
        <v>6.77</v>
      </c>
      <c r="O114" t="inlineStr"/>
      <c r="P114" t="inlineStr"/>
    </row>
    <row r="115" ht="15" customHeight="1">
      <c r="A115" s="154" t="inlineStr">
        <is>
          <t>Abats</t>
        </is>
      </c>
      <c r="B115" t="inlineStr">
        <is>
          <t>Ménages</t>
        </is>
      </c>
      <c r="C115" t="inlineStr">
        <is>
          <t>Viande bovine</t>
        </is>
      </c>
      <c r="D115" t="inlineStr">
        <is>
          <t>France</t>
        </is>
      </c>
      <c r="E115" t="inlineStr">
        <is>
          <t>2015</t>
        </is>
      </c>
      <c r="F115" t="inlineStr">
        <is>
          <t>kt</t>
        </is>
      </c>
      <c r="G115" t="inlineStr"/>
      <c r="H115" t="inlineStr"/>
      <c r="I115" t="inlineStr"/>
      <c r="J115" t="inlineStr"/>
      <c r="K115" t="inlineStr"/>
      <c r="L115" t="inlineStr"/>
      <c r="M115" t="inlineStr"/>
      <c r="N115" t="n">
        <v>33.9</v>
      </c>
      <c r="O115" t="inlineStr"/>
      <c r="P115" t="inlineStr"/>
    </row>
    <row r="116" ht="15" customHeight="1">
      <c r="A116" s="154" t="inlineStr">
        <is>
          <t>Abats</t>
        </is>
      </c>
      <c r="B116" t="inlineStr">
        <is>
          <t>Circuits généralistes</t>
        </is>
      </c>
      <c r="C116" t="inlineStr">
        <is>
          <t>Viande bovine</t>
        </is>
      </c>
      <c r="D116" t="inlineStr">
        <is>
          <t>France</t>
        </is>
      </c>
      <c r="E116" t="inlineStr">
        <is>
          <t>2015</t>
        </is>
      </c>
      <c r="F116" t="inlineStr">
        <is>
          <t>kt</t>
        </is>
      </c>
      <c r="G116" t="inlineStr"/>
      <c r="H116" t="inlineStr"/>
      <c r="I116" t="inlineStr"/>
      <c r="J116" t="inlineStr"/>
      <c r="K116" t="inlineStr"/>
      <c r="L116" t="inlineStr"/>
      <c r="M116" t="inlineStr"/>
      <c r="N116" t="n">
        <v>27.1</v>
      </c>
      <c r="O116" t="inlineStr"/>
      <c r="P116" t="inlineStr"/>
    </row>
    <row r="117" ht="15" customHeight="1">
      <c r="A117" s="154" t="inlineStr">
        <is>
          <t>Abats</t>
        </is>
      </c>
      <c r="B117" t="inlineStr">
        <is>
          <t>Usages alimentaires</t>
        </is>
      </c>
      <c r="C117" t="inlineStr">
        <is>
          <t>Viande bovine</t>
        </is>
      </c>
      <c r="D117" t="inlineStr">
        <is>
          <t>France</t>
        </is>
      </c>
      <c r="E117" t="inlineStr">
        <is>
          <t>2015</t>
        </is>
      </c>
      <c r="F117" t="inlineStr">
        <is>
          <t>kt</t>
        </is>
      </c>
      <c r="G117" t="inlineStr"/>
      <c r="H117" t="inlineStr"/>
      <c r="I117" t="inlineStr"/>
      <c r="J117" t="inlineStr"/>
      <c r="K117" t="inlineStr"/>
      <c r="L117" t="inlineStr"/>
      <c r="M117" t="inlineStr"/>
      <c r="N117" t="n">
        <v>186</v>
      </c>
      <c r="O117" t="inlineStr"/>
      <c r="P117" t="inlineStr"/>
    </row>
    <row r="118" ht="15" customHeight="1">
      <c r="A118" s="154" t="inlineStr">
        <is>
          <t>Abats</t>
        </is>
      </c>
      <c r="B118" t="inlineStr">
        <is>
          <t>Débouchés</t>
        </is>
      </c>
      <c r="C118" t="inlineStr">
        <is>
          <t>Viande bovine</t>
        </is>
      </c>
      <c r="D118" t="inlineStr">
        <is>
          <t>France</t>
        </is>
      </c>
      <c r="E118" t="inlineStr">
        <is>
          <t>2015</t>
        </is>
      </c>
      <c r="F118" t="inlineStr">
        <is>
          <t>kt</t>
        </is>
      </c>
      <c r="G118" t="inlineStr"/>
      <c r="H118" t="inlineStr"/>
      <c r="I118" t="inlineStr"/>
      <c r="J118" t="inlineStr"/>
      <c r="K118" t="inlineStr"/>
      <c r="L118" t="inlineStr"/>
      <c r="M118" t="inlineStr"/>
      <c r="N118" t="n">
        <v>186</v>
      </c>
      <c r="O118" t="inlineStr"/>
      <c r="P118" t="inlineStr"/>
    </row>
    <row r="119" ht="15" customHeight="1">
      <c r="A119" s="154" t="inlineStr">
        <is>
          <t>Abats</t>
        </is>
      </c>
      <c r="B119" t="inlineStr">
        <is>
          <t>Petfood</t>
        </is>
      </c>
      <c r="C119" t="inlineStr">
        <is>
          <t>Viande bovine</t>
        </is>
      </c>
      <c r="D119" t="inlineStr">
        <is>
          <t>France</t>
        </is>
      </c>
      <c r="E119" t="inlineStr">
        <is>
          <t>2015</t>
        </is>
      </c>
      <c r="F119" t="inlineStr">
        <is>
          <t>kt</t>
        </is>
      </c>
      <c r="G119" t="inlineStr">
        <is>
          <t>Part d'abats consommée en Petfood = 70,31 % (Blézat)</t>
        </is>
      </c>
      <c r="H119" t="inlineStr">
        <is>
          <t>Blézat</t>
        </is>
      </c>
      <c r="I119" t="inlineStr">
        <is>
          <t>Utilisation de la répartition de 2011</t>
        </is>
      </c>
      <c r="J119" t="inlineStr">
        <is>
          <t>Répartition</t>
        </is>
      </c>
      <c r="K119" t="inlineStr">
        <is>
          <t>Part d'abats consommée en Petfood</t>
        </is>
      </c>
      <c r="L119" t="inlineStr">
        <is>
          <t>Débouchés abats - Blézat</t>
        </is>
      </c>
      <c r="M119" t="inlineStr">
        <is>
          <t>0</t>
        </is>
      </c>
      <c r="N119" t="n">
        <v>131</v>
      </c>
      <c r="O119" t="inlineStr"/>
      <c r="P119" t="inlineStr"/>
    </row>
    <row r="120" ht="15" customHeight="1">
      <c r="A120" s="154" t="inlineStr">
        <is>
          <t>Abats</t>
        </is>
      </c>
      <c r="B120" t="inlineStr">
        <is>
          <t>Alimentation animale</t>
        </is>
      </c>
      <c r="C120" t="inlineStr">
        <is>
          <t>Viande bovine</t>
        </is>
      </c>
      <c r="D120" t="inlineStr">
        <is>
          <t>France</t>
        </is>
      </c>
      <c r="E120" t="inlineStr">
        <is>
          <t>2015</t>
        </is>
      </c>
      <c r="F120" t="inlineStr">
        <is>
          <t>kt</t>
        </is>
      </c>
      <c r="G120" t="inlineStr"/>
      <c r="H120" t="inlineStr"/>
      <c r="I120" t="inlineStr"/>
      <c r="J120" t="inlineStr"/>
      <c r="K120" t="inlineStr"/>
      <c r="L120" t="inlineStr"/>
      <c r="M120" t="inlineStr"/>
      <c r="N120" t="n">
        <v>131</v>
      </c>
      <c r="O120" t="inlineStr"/>
      <c r="P120" t="inlineStr"/>
    </row>
    <row r="121" ht="15" customHeight="1">
      <c r="A121" s="154" t="inlineStr">
        <is>
          <t>Cuirs</t>
        </is>
      </c>
      <c r="B121" t="inlineStr">
        <is>
          <t>Biomatériaux</t>
        </is>
      </c>
      <c r="C121" t="inlineStr">
        <is>
          <t>Viande bovine</t>
        </is>
      </c>
      <c r="D121" t="inlineStr">
        <is>
          <t>France</t>
        </is>
      </c>
      <c r="E121" t="inlineStr">
        <is>
          <t>2015</t>
        </is>
      </c>
      <c r="F121" t="inlineStr">
        <is>
          <t>kt</t>
        </is>
      </c>
      <c r="G121" t="inlineStr"/>
      <c r="H121" t="inlineStr"/>
      <c r="I121" t="inlineStr"/>
      <c r="J121" t="inlineStr"/>
      <c r="K121" t="inlineStr"/>
      <c r="L121" t="inlineStr"/>
      <c r="M121" t="inlineStr"/>
      <c r="N121" t="n">
        <v>149</v>
      </c>
      <c r="O121" t="inlineStr"/>
      <c r="P121" t="inlineStr"/>
    </row>
    <row r="122" ht="15" customHeight="1">
      <c r="A122" s="154" t="inlineStr">
        <is>
          <t>Cuirs</t>
        </is>
      </c>
      <c r="B122" t="inlineStr">
        <is>
          <t>Usages non-alimentaires</t>
        </is>
      </c>
      <c r="C122" t="inlineStr">
        <is>
          <t>Viande bovine</t>
        </is>
      </c>
      <c r="D122" t="inlineStr">
        <is>
          <t>France</t>
        </is>
      </c>
      <c r="E122" t="inlineStr">
        <is>
          <t>2015</t>
        </is>
      </c>
      <c r="F122" t="inlineStr">
        <is>
          <t>kt</t>
        </is>
      </c>
      <c r="G122" t="inlineStr"/>
      <c r="H122" t="inlineStr"/>
      <c r="I122" t="inlineStr"/>
      <c r="J122" t="inlineStr"/>
      <c r="K122" t="inlineStr"/>
      <c r="L122" t="inlineStr"/>
      <c r="M122" t="inlineStr"/>
      <c r="N122" t="n">
        <v>149</v>
      </c>
      <c r="O122" t="inlineStr"/>
      <c r="P122" t="inlineStr"/>
    </row>
    <row r="123" ht="15" customHeight="1">
      <c r="A123" s="154" t="inlineStr">
        <is>
          <t>Cuirs</t>
        </is>
      </c>
      <c r="B123" t="inlineStr">
        <is>
          <t>Débouchés</t>
        </is>
      </c>
      <c r="C123" t="inlineStr">
        <is>
          <t>Viande bovine</t>
        </is>
      </c>
      <c r="D123" t="inlineStr">
        <is>
          <t>France</t>
        </is>
      </c>
      <c r="E123" t="inlineStr">
        <is>
          <t>2015</t>
        </is>
      </c>
      <c r="F123" t="inlineStr">
        <is>
          <t>kt</t>
        </is>
      </c>
      <c r="G123" t="inlineStr"/>
      <c r="H123" t="inlineStr"/>
      <c r="I123" t="inlineStr"/>
      <c r="J123" t="inlineStr"/>
      <c r="K123" t="inlineStr"/>
      <c r="L123" t="inlineStr"/>
      <c r="M123" t="inlineStr"/>
      <c r="N123" t="n">
        <v>149</v>
      </c>
      <c r="O123" t="inlineStr"/>
      <c r="P123" t="inlineStr"/>
    </row>
    <row r="124" ht="15" customHeight="1">
      <c r="A124" s="154" t="inlineStr">
        <is>
          <t>Coproduits</t>
        </is>
      </c>
      <c r="B124" t="inlineStr">
        <is>
          <t>Traitement thermique C1/C2</t>
        </is>
      </c>
      <c r="C124" t="inlineStr">
        <is>
          <t>Viande bovine</t>
        </is>
      </c>
      <c r="D124" t="inlineStr">
        <is>
          <t>France</t>
        </is>
      </c>
      <c r="E124" t="inlineStr">
        <is>
          <t>2015</t>
        </is>
      </c>
      <c r="F124" t="inlineStr">
        <is>
          <t>kt</t>
        </is>
      </c>
      <c r="G124" t="inlineStr"/>
      <c r="H124" t="inlineStr"/>
      <c r="I124" t="inlineStr"/>
      <c r="J124" t="inlineStr"/>
      <c r="K124" t="inlineStr"/>
      <c r="L124" t="inlineStr"/>
      <c r="M124" t="inlineStr"/>
      <c r="N124" t="n">
        <v>367</v>
      </c>
      <c r="O124" t="inlineStr"/>
      <c r="P124" t="inlineStr"/>
    </row>
    <row r="125" ht="15" customHeight="1">
      <c r="A125" s="154" t="inlineStr">
        <is>
          <t>Coproduits</t>
        </is>
      </c>
      <c r="B125" t="inlineStr">
        <is>
          <t>Traitement thermique C3 et alimentaire</t>
        </is>
      </c>
      <c r="C125" t="inlineStr">
        <is>
          <t>Viande bovine</t>
        </is>
      </c>
      <c r="D125" t="inlineStr">
        <is>
          <t>France</t>
        </is>
      </c>
      <c r="E125" t="inlineStr">
        <is>
          <t>2015</t>
        </is>
      </c>
      <c r="F125" t="inlineStr">
        <is>
          <t>kt</t>
        </is>
      </c>
      <c r="G125" t="inlineStr"/>
      <c r="H125" t="inlineStr"/>
      <c r="I125" t="inlineStr"/>
      <c r="J125" t="inlineStr"/>
      <c r="K125" t="inlineStr"/>
      <c r="L125" t="inlineStr"/>
      <c r="M125" t="inlineStr"/>
      <c r="N125" t="n">
        <v>785</v>
      </c>
      <c r="O125" t="inlineStr"/>
      <c r="P125" t="inlineStr"/>
    </row>
    <row r="126" ht="15" customHeight="1">
      <c r="A126" s="154" t="inlineStr">
        <is>
          <t>Coproduits</t>
        </is>
      </c>
      <c r="B126" t="inlineStr">
        <is>
          <t>Export</t>
        </is>
      </c>
      <c r="C126" t="inlineStr">
        <is>
          <t>Viande bovine</t>
        </is>
      </c>
      <c r="D126" t="inlineStr">
        <is>
          <t>France</t>
        </is>
      </c>
      <c r="E126" t="inlineStr">
        <is>
          <t>2015</t>
        </is>
      </c>
      <c r="F126" t="inlineStr">
        <is>
          <t>kt</t>
        </is>
      </c>
      <c r="G126" t="inlineStr"/>
      <c r="H126" t="inlineStr"/>
      <c r="I126" t="inlineStr"/>
      <c r="J126" t="inlineStr"/>
      <c r="K126" t="inlineStr"/>
      <c r="L126" t="inlineStr"/>
      <c r="M126" t="inlineStr"/>
      <c r="N126" t="n">
        <v>88.2</v>
      </c>
      <c r="O126" t="inlineStr"/>
      <c r="P126" t="inlineStr"/>
    </row>
    <row r="127" ht="15" customHeight="1">
      <c r="A127" s="154" t="inlineStr">
        <is>
          <t>Coproduits</t>
        </is>
      </c>
      <c r="B127" t="inlineStr">
        <is>
          <t>Transformation des coproduits</t>
        </is>
      </c>
      <c r="C127" t="inlineStr">
        <is>
          <t>Viande bovine</t>
        </is>
      </c>
      <c r="D127" t="inlineStr">
        <is>
          <t>France</t>
        </is>
      </c>
      <c r="E127" t="inlineStr">
        <is>
          <t>2015</t>
        </is>
      </c>
      <c r="F127" t="inlineStr">
        <is>
          <t>kt</t>
        </is>
      </c>
      <c r="G127" t="inlineStr"/>
      <c r="H127" t="inlineStr"/>
      <c r="I127" t="inlineStr"/>
      <c r="J127" t="inlineStr"/>
      <c r="K127" t="inlineStr"/>
      <c r="L127" t="inlineStr"/>
      <c r="M127" t="inlineStr"/>
      <c r="N127" t="n">
        <v>1150</v>
      </c>
      <c r="O127" t="inlineStr"/>
      <c r="P127" t="inlineStr"/>
    </row>
    <row r="128" ht="15" customHeight="1">
      <c r="A128" s="154" t="inlineStr">
        <is>
          <t>Coproduits</t>
        </is>
      </c>
      <c r="B128" t="inlineStr">
        <is>
          <t>1ère et 2nde transformation</t>
        </is>
      </c>
      <c r="C128" t="inlineStr">
        <is>
          <t>Viande bovine</t>
        </is>
      </c>
      <c r="D128" t="inlineStr">
        <is>
          <t>France</t>
        </is>
      </c>
      <c r="E128" t="inlineStr">
        <is>
          <t>2015</t>
        </is>
      </c>
      <c r="F128" t="inlineStr">
        <is>
          <t>kt</t>
        </is>
      </c>
      <c r="G128" t="inlineStr"/>
      <c r="H128" t="inlineStr"/>
      <c r="I128" t="inlineStr"/>
      <c r="J128" t="inlineStr"/>
      <c r="K128" t="inlineStr"/>
      <c r="L128" t="inlineStr"/>
      <c r="M128" t="inlineStr"/>
      <c r="N128" t="n">
        <v>1150</v>
      </c>
      <c r="O128" t="inlineStr"/>
      <c r="P128" t="inlineStr"/>
    </row>
    <row r="129" ht="15" customHeight="1">
      <c r="A129" s="154" t="inlineStr">
        <is>
          <t>C1</t>
        </is>
      </c>
      <c r="B129" t="inlineStr">
        <is>
          <t>Traitement thermique C1/C2</t>
        </is>
      </c>
      <c r="C129" t="inlineStr">
        <is>
          <t>Viande bovine</t>
        </is>
      </c>
      <c r="D129" t="inlineStr">
        <is>
          <t>France</t>
        </is>
      </c>
      <c r="E129" t="inlineStr">
        <is>
          <t>2015</t>
        </is>
      </c>
      <c r="F129" t="inlineStr">
        <is>
          <t>kt</t>
        </is>
      </c>
      <c r="G129" t="inlineStr"/>
      <c r="H129" t="inlineStr"/>
      <c r="I129" t="inlineStr"/>
      <c r="J129" t="inlineStr"/>
      <c r="K129" t="inlineStr"/>
      <c r="L129" t="inlineStr"/>
      <c r="M129" t="inlineStr"/>
      <c r="N129" t="n">
        <v>135</v>
      </c>
      <c r="O129" t="inlineStr"/>
      <c r="P129" t="inlineStr"/>
    </row>
    <row r="130" ht="15" customHeight="1">
      <c r="A130" s="154" t="inlineStr">
        <is>
          <t>C1</t>
        </is>
      </c>
      <c r="B130" t="inlineStr">
        <is>
          <t>Transformation des coproduits</t>
        </is>
      </c>
      <c r="C130" t="inlineStr">
        <is>
          <t>Viande bovine</t>
        </is>
      </c>
      <c r="D130" t="inlineStr">
        <is>
          <t>France</t>
        </is>
      </c>
      <c r="E130" t="inlineStr">
        <is>
          <t>2015</t>
        </is>
      </c>
      <c r="F130" t="inlineStr">
        <is>
          <t>kt</t>
        </is>
      </c>
      <c r="G130" t="inlineStr"/>
      <c r="H130" t="inlineStr"/>
      <c r="I130" t="inlineStr"/>
      <c r="J130" t="inlineStr"/>
      <c r="K130" t="inlineStr"/>
      <c r="L130" t="inlineStr"/>
      <c r="M130" t="inlineStr"/>
      <c r="N130" t="n">
        <v>135</v>
      </c>
      <c r="O130" t="inlineStr"/>
      <c r="P130" t="inlineStr"/>
    </row>
    <row r="131" ht="15" customHeight="1">
      <c r="A131" s="154" t="inlineStr">
        <is>
          <t>C1</t>
        </is>
      </c>
      <c r="B131" t="inlineStr">
        <is>
          <t>1ère et 2nde transformation</t>
        </is>
      </c>
      <c r="C131" t="inlineStr">
        <is>
          <t>Viande bovine</t>
        </is>
      </c>
      <c r="D131" t="inlineStr">
        <is>
          <t>France</t>
        </is>
      </c>
      <c r="E131" t="inlineStr">
        <is>
          <t>2015</t>
        </is>
      </c>
      <c r="F131" t="inlineStr">
        <is>
          <t>kt</t>
        </is>
      </c>
      <c r="G131" t="inlineStr"/>
      <c r="H131" t="inlineStr"/>
      <c r="I131" t="inlineStr"/>
      <c r="J131" t="inlineStr"/>
      <c r="K131" t="inlineStr"/>
      <c r="L131" t="inlineStr"/>
      <c r="M131" t="inlineStr"/>
      <c r="N131" t="n">
        <v>135</v>
      </c>
      <c r="O131" t="inlineStr"/>
      <c r="P131" t="inlineStr"/>
    </row>
    <row r="132" ht="15" customHeight="1">
      <c r="A132" s="154" t="inlineStr">
        <is>
          <t>C2</t>
        </is>
      </c>
      <c r="B132" t="inlineStr">
        <is>
          <t>Traitement thermique C1/C2</t>
        </is>
      </c>
      <c r="C132" t="inlineStr">
        <is>
          <t>Viande bovine</t>
        </is>
      </c>
      <c r="D132" t="inlineStr">
        <is>
          <t>France</t>
        </is>
      </c>
      <c r="E132" t="inlineStr">
        <is>
          <t>2015</t>
        </is>
      </c>
      <c r="F132" t="inlineStr">
        <is>
          <t>kt</t>
        </is>
      </c>
      <c r="G132" t="inlineStr"/>
      <c r="H132" t="inlineStr"/>
      <c r="I132" t="inlineStr"/>
      <c r="J132" t="inlineStr"/>
      <c r="K132" t="inlineStr"/>
      <c r="L132" t="inlineStr"/>
      <c r="M132" t="inlineStr"/>
      <c r="N132" t="n">
        <v>232</v>
      </c>
      <c r="O132" t="inlineStr"/>
      <c r="P132" t="inlineStr"/>
    </row>
    <row r="133" ht="15" customHeight="1">
      <c r="A133" s="154" t="inlineStr">
        <is>
          <t>C2</t>
        </is>
      </c>
      <c r="B133" t="inlineStr">
        <is>
          <t>Transformation des coproduits</t>
        </is>
      </c>
      <c r="C133" t="inlineStr">
        <is>
          <t>Viande bovine</t>
        </is>
      </c>
      <c r="D133" t="inlineStr">
        <is>
          <t>France</t>
        </is>
      </c>
      <c r="E133" t="inlineStr">
        <is>
          <t>2015</t>
        </is>
      </c>
      <c r="F133" t="inlineStr">
        <is>
          <t>kt</t>
        </is>
      </c>
      <c r="G133" t="inlineStr"/>
      <c r="H133" t="inlineStr"/>
      <c r="I133" t="inlineStr"/>
      <c r="J133" t="inlineStr"/>
      <c r="K133" t="inlineStr"/>
      <c r="L133" t="inlineStr"/>
      <c r="M133" t="inlineStr"/>
      <c r="N133" t="n">
        <v>232</v>
      </c>
      <c r="O133" t="inlineStr"/>
      <c r="P133" t="inlineStr"/>
    </row>
    <row r="134" ht="15" customHeight="1">
      <c r="A134" s="154" t="inlineStr">
        <is>
          <t>C2</t>
        </is>
      </c>
      <c r="B134" t="inlineStr">
        <is>
          <t>1ère et 2nde transformation</t>
        </is>
      </c>
      <c r="C134" t="inlineStr">
        <is>
          <t>Viande bovine</t>
        </is>
      </c>
      <c r="D134" t="inlineStr">
        <is>
          <t>France</t>
        </is>
      </c>
      <c r="E134" t="inlineStr">
        <is>
          <t>2015</t>
        </is>
      </c>
      <c r="F134" t="inlineStr">
        <is>
          <t>kt</t>
        </is>
      </c>
      <c r="G134" t="inlineStr"/>
      <c r="H134" t="inlineStr"/>
      <c r="I134" t="inlineStr"/>
      <c r="J134" t="inlineStr"/>
      <c r="K134" t="inlineStr"/>
      <c r="L134" t="inlineStr"/>
      <c r="M134" t="inlineStr"/>
      <c r="N134" t="n">
        <v>232</v>
      </c>
      <c r="O134" t="inlineStr"/>
      <c r="P134" t="inlineStr"/>
    </row>
    <row r="135" ht="15" customHeight="1">
      <c r="A135" s="154" t="inlineStr">
        <is>
          <t>C3 et alimentaire</t>
        </is>
      </c>
      <c r="B135" t="inlineStr">
        <is>
          <t>Traitement thermique C3 et alimentaire</t>
        </is>
      </c>
      <c r="C135" t="inlineStr">
        <is>
          <t>Viande bovine</t>
        </is>
      </c>
      <c r="D135" t="inlineStr">
        <is>
          <t>France</t>
        </is>
      </c>
      <c r="E135" t="inlineStr">
        <is>
          <t>2015</t>
        </is>
      </c>
      <c r="F135" t="inlineStr">
        <is>
          <t>kt</t>
        </is>
      </c>
      <c r="G135" t="inlineStr"/>
      <c r="H135" t="inlineStr"/>
      <c r="I135" t="inlineStr"/>
      <c r="J135" t="inlineStr"/>
      <c r="K135" t="inlineStr"/>
      <c r="L135" t="inlineStr"/>
      <c r="M135" t="inlineStr"/>
      <c r="N135" t="n">
        <v>785</v>
      </c>
      <c r="O135" t="inlineStr"/>
      <c r="P135" t="inlineStr"/>
    </row>
    <row r="136" ht="15" customHeight="1">
      <c r="A136" s="154" t="inlineStr">
        <is>
          <t>C3 et alimentaire</t>
        </is>
      </c>
      <c r="B136" t="inlineStr">
        <is>
          <t>Export</t>
        </is>
      </c>
      <c r="C136" t="inlineStr">
        <is>
          <t>Viande bovine</t>
        </is>
      </c>
      <c r="D136" t="inlineStr">
        <is>
          <t>France</t>
        </is>
      </c>
      <c r="E136" t="inlineStr">
        <is>
          <t>2015</t>
        </is>
      </c>
      <c r="F136" t="inlineStr">
        <is>
          <t>kt</t>
        </is>
      </c>
      <c r="G136" t="inlineStr">
        <is>
          <t>Exportation de coproduits C3 et alimentaire</t>
        </is>
      </c>
      <c r="H136" t="inlineStr">
        <is>
          <t>Douanes - Eurostat</t>
        </is>
      </c>
      <c r="I136" t="inlineStr">
        <is>
          <t>Statistique comprenant également les ovins et caprins = extrapolation à partir de la production de C3 de chaque espèce</t>
        </is>
      </c>
      <c r="J136" t="inlineStr">
        <is>
          <t>Volume</t>
        </is>
      </c>
      <c r="K136" t="inlineStr">
        <is>
          <t>Exportation de coproduits C3 et alimentaire</t>
        </is>
      </c>
      <c r="L136" t="inlineStr">
        <is>
          <t>Echanges - Eurostat</t>
        </is>
      </c>
      <c r="M136" t="inlineStr">
        <is>
          <t>Moyenne</t>
        </is>
      </c>
      <c r="N136" t="n">
        <v>88.2</v>
      </c>
      <c r="O136" t="inlineStr"/>
      <c r="P136" t="inlineStr"/>
    </row>
    <row r="137" ht="15" customHeight="1">
      <c r="A137" s="154" t="inlineStr">
        <is>
          <t>C3 et alimentaire</t>
        </is>
      </c>
      <c r="B137" t="inlineStr">
        <is>
          <t>Transformation des coproduits</t>
        </is>
      </c>
      <c r="C137" t="inlineStr">
        <is>
          <t>Viande bovine</t>
        </is>
      </c>
      <c r="D137" t="inlineStr">
        <is>
          <t>France</t>
        </is>
      </c>
      <c r="E137" t="inlineStr">
        <is>
          <t>2015</t>
        </is>
      </c>
      <c r="F137" t="inlineStr">
        <is>
          <t>kt</t>
        </is>
      </c>
      <c r="G137" t="inlineStr"/>
      <c r="H137" t="inlineStr"/>
      <c r="I137" t="inlineStr"/>
      <c r="J137" t="inlineStr"/>
      <c r="K137" t="inlineStr"/>
      <c r="L137" t="inlineStr"/>
      <c r="M137" t="inlineStr"/>
      <c r="N137" t="n">
        <v>785</v>
      </c>
      <c r="O137" t="inlineStr"/>
      <c r="P137" t="inlineStr"/>
    </row>
    <row r="138" ht="15" customHeight="1">
      <c r="A138" s="154" t="inlineStr">
        <is>
          <t>C3 et alimentaire</t>
        </is>
      </c>
      <c r="B138" t="inlineStr">
        <is>
          <t>1ère et 2nde transformation</t>
        </is>
      </c>
      <c r="C138" t="inlineStr">
        <is>
          <t>Viande bovine</t>
        </is>
      </c>
      <c r="D138" t="inlineStr">
        <is>
          <t>France</t>
        </is>
      </c>
      <c r="E138" t="inlineStr">
        <is>
          <t>2015</t>
        </is>
      </c>
      <c r="F138" t="inlineStr">
        <is>
          <t>kt</t>
        </is>
      </c>
      <c r="G138" t="inlineStr"/>
      <c r="H138" t="inlineStr"/>
      <c r="I138" t="inlineStr"/>
      <c r="J138" t="inlineStr"/>
      <c r="K138" t="inlineStr"/>
      <c r="L138" t="inlineStr"/>
      <c r="M138" t="inlineStr"/>
      <c r="N138" t="n">
        <v>785</v>
      </c>
      <c r="O138" t="inlineStr"/>
      <c r="P138" t="inlineStr"/>
    </row>
    <row r="139" ht="15" customHeight="1">
      <c r="A139" s="154" t="inlineStr">
        <is>
          <t>Viande de veaux</t>
        </is>
      </c>
      <c r="B139" t="inlineStr">
        <is>
          <t>Vente directe et autoconsommation</t>
        </is>
      </c>
      <c r="C139" t="inlineStr">
        <is>
          <t>Viande bovine</t>
        </is>
      </c>
      <c r="D139" t="inlineStr">
        <is>
          <t>France</t>
        </is>
      </c>
      <c r="E139" t="inlineStr">
        <is>
          <t>2015</t>
        </is>
      </c>
      <c r="F139" t="inlineStr">
        <is>
          <t>kt</t>
        </is>
      </c>
      <c r="G139" t="inlineStr">
        <is>
          <t>Part de viande de veaux vendue directement ou autoconsommée = 5 % (Où va le veau ? - Idele)</t>
        </is>
      </c>
      <c r="H139" t="inlineStr">
        <is>
          <t>Où va le veau ? - Idele</t>
        </is>
      </c>
      <c r="I139" t="inlineStr">
        <is>
          <t>Utilisation de la répartition de 2022, en tec</t>
        </is>
      </c>
      <c r="J139" t="inlineStr">
        <is>
          <t>Répartition</t>
        </is>
      </c>
      <c r="K139" t="inlineStr">
        <is>
          <t>Part de viande de veaux vendue directement ou autoconsommée</t>
        </is>
      </c>
      <c r="L139" t="inlineStr">
        <is>
          <t>Consommation - IDELE</t>
        </is>
      </c>
      <c r="M139" t="inlineStr">
        <is>
          <t>0</t>
        </is>
      </c>
      <c r="N139" t="n">
        <v>5.49</v>
      </c>
      <c r="O139" t="inlineStr"/>
      <c r="P139" t="inlineStr"/>
    </row>
    <row r="140" ht="15" customHeight="1">
      <c r="A140" s="154" t="inlineStr">
        <is>
          <t>Viande de veaux</t>
        </is>
      </c>
      <c r="B140" t="inlineStr">
        <is>
          <t>GMS</t>
        </is>
      </c>
      <c r="C140" t="inlineStr">
        <is>
          <t>Viande bovine</t>
        </is>
      </c>
      <c r="D140" t="inlineStr">
        <is>
          <t>France</t>
        </is>
      </c>
      <c r="E140" t="inlineStr">
        <is>
          <t>2015</t>
        </is>
      </c>
      <c r="F140" t="inlineStr">
        <is>
          <t>kt</t>
        </is>
      </c>
      <c r="G140" t="inlineStr">
        <is>
          <t>Part de viande de veaux consommée en GMS = 35 % (Où va le veau ? - Idele)</t>
        </is>
      </c>
      <c r="H140" t="inlineStr">
        <is>
          <t>Où va le veau ? - Idele</t>
        </is>
      </c>
      <c r="I140" t="inlineStr">
        <is>
          <t>Utilisation de la répartition de 2022, en tec, comprenant également la viande transformée</t>
        </is>
      </c>
      <c r="J140" t="inlineStr">
        <is>
          <t>Répartition</t>
        </is>
      </c>
      <c r="K140" t="inlineStr">
        <is>
          <t>Part de viande de veaux consommée en GMS</t>
        </is>
      </c>
      <c r="L140" t="inlineStr">
        <is>
          <t>Consommation - IDELE</t>
        </is>
      </c>
      <c r="M140" t="inlineStr">
        <is>
          <t>0</t>
        </is>
      </c>
      <c r="N140" t="n">
        <v>38.4</v>
      </c>
      <c r="O140" t="inlineStr"/>
      <c r="P140" t="inlineStr"/>
    </row>
    <row r="141" ht="15" customHeight="1">
      <c r="A141" s="154" t="inlineStr">
        <is>
          <t>Viande de veaux</t>
        </is>
      </c>
      <c r="B141" t="inlineStr">
        <is>
          <t>Boucherie</t>
        </is>
      </c>
      <c r="C141" t="inlineStr">
        <is>
          <t>Viande bovine</t>
        </is>
      </c>
      <c r="D141" t="inlineStr">
        <is>
          <t>France</t>
        </is>
      </c>
      <c r="E141" t="inlineStr">
        <is>
          <t>2015</t>
        </is>
      </c>
      <c r="F141" t="inlineStr">
        <is>
          <t>kt</t>
        </is>
      </c>
      <c r="G141" t="inlineStr">
        <is>
          <t>Part de viande de veaux consommée en boucherie = 35 % (Où va le veau ? - Idele)</t>
        </is>
      </c>
      <c r="H141" t="inlineStr">
        <is>
          <t>Où va le veau ? - Idele</t>
        </is>
      </c>
      <c r="I141" t="inlineStr">
        <is>
          <t>Utilisation de la répartition de 2022, en tec, comprenant également la viande transformée</t>
        </is>
      </c>
      <c r="J141" t="inlineStr">
        <is>
          <t>Répartition</t>
        </is>
      </c>
      <c r="K141" t="inlineStr">
        <is>
          <t>Part de viande de veaux consommée en boucherie</t>
        </is>
      </c>
      <c r="L141" t="inlineStr">
        <is>
          <t>Consommation - IDELE</t>
        </is>
      </c>
      <c r="M141" t="inlineStr">
        <is>
          <t>0</t>
        </is>
      </c>
      <c r="N141" t="n">
        <v>38.4</v>
      </c>
      <c r="O141" t="inlineStr"/>
      <c r="P141" t="inlineStr"/>
    </row>
    <row r="142" ht="15" customHeight="1">
      <c r="A142" s="154" t="inlineStr">
        <is>
          <t>Viande de veaux</t>
        </is>
      </c>
      <c r="B142" t="inlineStr">
        <is>
          <t>RHD</t>
        </is>
      </c>
      <c r="C142" t="inlineStr">
        <is>
          <t>Viande bovine</t>
        </is>
      </c>
      <c r="D142" t="inlineStr">
        <is>
          <t>France</t>
        </is>
      </c>
      <c r="E142" t="inlineStr">
        <is>
          <t>2015</t>
        </is>
      </c>
      <c r="F142" t="inlineStr">
        <is>
          <t>kt</t>
        </is>
      </c>
      <c r="G142" t="inlineStr">
        <is>
          <t>Part de viande de veaux consommée en RHD = 25 % (Où va le veau ? - Idele)</t>
        </is>
      </c>
      <c r="H142" t="inlineStr">
        <is>
          <t>Où va le veau ? - Idele</t>
        </is>
      </c>
      <c r="I142" t="inlineStr">
        <is>
          <t>Utilisation de la répartition de 2022, en tec, comprenant également la viande transformée</t>
        </is>
      </c>
      <c r="J142" t="inlineStr">
        <is>
          <t>Répartition</t>
        </is>
      </c>
      <c r="K142" t="inlineStr">
        <is>
          <t>Part de viande de veaux consommée en RHD</t>
        </is>
      </c>
      <c r="L142" t="inlineStr">
        <is>
          <t>Consommation - IDELE</t>
        </is>
      </c>
      <c r="M142" t="inlineStr">
        <is>
          <t>0</t>
        </is>
      </c>
      <c r="N142" t="n">
        <v>27.4</v>
      </c>
      <c r="O142" t="inlineStr"/>
      <c r="P142" t="inlineStr"/>
    </row>
    <row r="143" ht="15" customHeight="1">
      <c r="A143" s="154" t="inlineStr">
        <is>
          <t>Viande de veaux</t>
        </is>
      </c>
      <c r="B143" t="inlineStr">
        <is>
          <t>Autres IAA</t>
        </is>
      </c>
      <c r="C143" t="inlineStr">
        <is>
          <t>Viande bovine</t>
        </is>
      </c>
      <c r="D143" t="inlineStr">
        <is>
          <t>France</t>
        </is>
      </c>
      <c r="E143" t="inlineStr">
        <is>
          <t>2015</t>
        </is>
      </c>
      <c r="F143" t="inlineStr">
        <is>
          <t>kt</t>
        </is>
      </c>
      <c r="G143" t="inlineStr"/>
      <c r="H143" t="inlineStr"/>
      <c r="I143" t="inlineStr"/>
      <c r="J143" t="inlineStr"/>
      <c r="K143" t="inlineStr"/>
      <c r="L143" t="inlineStr"/>
      <c r="M143" t="inlineStr"/>
      <c r="N143" t="n">
        <v>0</v>
      </c>
      <c r="O143" t="inlineStr"/>
      <c r="P143" t="inlineStr"/>
    </row>
    <row r="144" ht="15" customHeight="1">
      <c r="A144" s="154" t="inlineStr">
        <is>
          <t>Viande de veaux</t>
        </is>
      </c>
      <c r="B144" t="inlineStr">
        <is>
          <t>Export</t>
        </is>
      </c>
      <c r="C144" t="inlineStr">
        <is>
          <t>Viande bovine</t>
        </is>
      </c>
      <c r="D144" t="inlineStr">
        <is>
          <t>France</t>
        </is>
      </c>
      <c r="E144" t="inlineStr">
        <is>
          <t>2015</t>
        </is>
      </c>
      <c r="F144" t="inlineStr">
        <is>
          <t>kt</t>
        </is>
      </c>
      <c r="G144" t="inlineStr"/>
      <c r="H144" t="inlineStr"/>
      <c r="I144" t="inlineStr"/>
      <c r="J144" t="inlineStr"/>
      <c r="K144" t="inlineStr"/>
      <c r="L144" t="inlineStr"/>
      <c r="M144" t="inlineStr"/>
      <c r="N144" t="n">
        <v>47.8</v>
      </c>
      <c r="O144" t="inlineStr"/>
      <c r="P144" t="inlineStr"/>
    </row>
    <row r="145" ht="15" customHeight="1">
      <c r="A145" s="154" t="inlineStr">
        <is>
          <t>Viande de veaux</t>
        </is>
      </c>
      <c r="B145" t="inlineStr">
        <is>
          <t>Alimentation humaine</t>
        </is>
      </c>
      <c r="C145" t="inlineStr">
        <is>
          <t>Viande bovine</t>
        </is>
      </c>
      <c r="D145" t="inlineStr">
        <is>
          <t>France</t>
        </is>
      </c>
      <c r="E145" t="inlineStr">
        <is>
          <t>2015</t>
        </is>
      </c>
      <c r="F145" t="inlineStr">
        <is>
          <t>kt</t>
        </is>
      </c>
      <c r="G145" t="inlineStr"/>
      <c r="H145" t="inlineStr"/>
      <c r="I145" t="inlineStr"/>
      <c r="J145" t="inlineStr"/>
      <c r="K145" t="inlineStr"/>
      <c r="L145" t="inlineStr"/>
      <c r="M145" t="inlineStr"/>
      <c r="N145" t="n">
        <v>110</v>
      </c>
      <c r="O145" t="inlineStr"/>
      <c r="P145" t="inlineStr"/>
    </row>
    <row r="146" ht="15" customHeight="1">
      <c r="A146" s="154" t="inlineStr">
        <is>
          <t>Viande de veaux</t>
        </is>
      </c>
      <c r="B146" t="inlineStr">
        <is>
          <t>Circuits spécialisés</t>
        </is>
      </c>
      <c r="C146" t="inlineStr">
        <is>
          <t>Viande bovine</t>
        </is>
      </c>
      <c r="D146" t="inlineStr">
        <is>
          <t>France</t>
        </is>
      </c>
      <c r="E146" t="inlineStr">
        <is>
          <t>2015</t>
        </is>
      </c>
      <c r="F146" t="inlineStr">
        <is>
          <t>kt</t>
        </is>
      </c>
      <c r="G146" t="inlineStr"/>
      <c r="H146" t="inlineStr"/>
      <c r="I146" t="inlineStr"/>
      <c r="J146" t="inlineStr"/>
      <c r="K146" t="inlineStr"/>
      <c r="L146" t="inlineStr"/>
      <c r="M146" t="inlineStr"/>
      <c r="N146" t="n">
        <v>38.4</v>
      </c>
      <c r="O146" t="inlineStr"/>
      <c r="P146" t="inlineStr"/>
    </row>
    <row r="147" ht="15" customHeight="1">
      <c r="A147" s="154" t="inlineStr">
        <is>
          <t>Viande de veaux</t>
        </is>
      </c>
      <c r="B147" t="inlineStr">
        <is>
          <t>Ménages</t>
        </is>
      </c>
      <c r="C147" t="inlineStr">
        <is>
          <t>Viande bovine</t>
        </is>
      </c>
      <c r="D147" t="inlineStr">
        <is>
          <t>France</t>
        </is>
      </c>
      <c r="E147" t="inlineStr">
        <is>
          <t>2015</t>
        </is>
      </c>
      <c r="F147" t="inlineStr">
        <is>
          <t>kt</t>
        </is>
      </c>
      <c r="G147" t="inlineStr"/>
      <c r="H147" t="inlineStr"/>
      <c r="I147" t="inlineStr"/>
      <c r="J147" t="inlineStr"/>
      <c r="K147" t="inlineStr"/>
      <c r="L147" t="inlineStr"/>
      <c r="M147" t="inlineStr"/>
      <c r="N147" t="n">
        <v>76.8</v>
      </c>
      <c r="O147" t="inlineStr"/>
      <c r="P147" t="inlineStr"/>
    </row>
    <row r="148" ht="15" customHeight="1">
      <c r="A148" s="154" t="inlineStr">
        <is>
          <t>Viande de veaux</t>
        </is>
      </c>
      <c r="B148" t="inlineStr">
        <is>
          <t>Circuits généralistes</t>
        </is>
      </c>
      <c r="C148" t="inlineStr">
        <is>
          <t>Viande bovine</t>
        </is>
      </c>
      <c r="D148" t="inlineStr">
        <is>
          <t>France</t>
        </is>
      </c>
      <c r="E148" t="inlineStr">
        <is>
          <t>2015</t>
        </is>
      </c>
      <c r="F148" t="inlineStr">
        <is>
          <t>kt</t>
        </is>
      </c>
      <c r="G148" t="inlineStr"/>
      <c r="H148" t="inlineStr"/>
      <c r="I148" t="inlineStr"/>
      <c r="J148" t="inlineStr"/>
      <c r="K148" t="inlineStr"/>
      <c r="L148" t="inlineStr"/>
      <c r="M148" t="inlineStr"/>
      <c r="N148" t="n">
        <v>38.4</v>
      </c>
      <c r="O148" t="inlineStr"/>
      <c r="P148" t="inlineStr"/>
    </row>
    <row r="149" ht="15" customHeight="1">
      <c r="A149" s="154" t="inlineStr">
        <is>
          <t>Viande de veaux</t>
        </is>
      </c>
      <c r="B149" t="inlineStr">
        <is>
          <t>Usages alimentaires</t>
        </is>
      </c>
      <c r="C149" t="inlineStr">
        <is>
          <t>Viande bovine</t>
        </is>
      </c>
      <c r="D149" t="inlineStr">
        <is>
          <t>France</t>
        </is>
      </c>
      <c r="E149" t="inlineStr">
        <is>
          <t>2015</t>
        </is>
      </c>
      <c r="F149" t="inlineStr">
        <is>
          <t>kt</t>
        </is>
      </c>
      <c r="G149" t="inlineStr"/>
      <c r="H149" t="inlineStr"/>
      <c r="I149" t="inlineStr"/>
      <c r="J149" t="inlineStr"/>
      <c r="K149" t="inlineStr"/>
      <c r="L149" t="inlineStr"/>
      <c r="M149" t="inlineStr"/>
      <c r="N149" t="n">
        <v>110</v>
      </c>
      <c r="O149" t="inlineStr"/>
      <c r="P149" t="inlineStr"/>
    </row>
    <row r="150" ht="15" customHeight="1">
      <c r="A150" s="154" t="inlineStr">
        <is>
          <t>Viande de veaux</t>
        </is>
      </c>
      <c r="B150" t="inlineStr">
        <is>
          <t>Débouchés</t>
        </is>
      </c>
      <c r="C150" t="inlineStr">
        <is>
          <t>Viande bovine</t>
        </is>
      </c>
      <c r="D150" t="inlineStr">
        <is>
          <t>France</t>
        </is>
      </c>
      <c r="E150" t="inlineStr">
        <is>
          <t>2015</t>
        </is>
      </c>
      <c r="F150" t="inlineStr">
        <is>
          <t>kt</t>
        </is>
      </c>
      <c r="G150" t="inlineStr"/>
      <c r="H150" t="inlineStr"/>
      <c r="I150" t="inlineStr"/>
      <c r="J150" t="inlineStr"/>
      <c r="K150" t="inlineStr"/>
      <c r="L150" t="inlineStr"/>
      <c r="M150" t="inlineStr"/>
      <c r="N150" t="n">
        <v>110</v>
      </c>
      <c r="O150" t="inlineStr"/>
      <c r="P150" t="inlineStr"/>
    </row>
    <row r="151" ht="15" customHeight="1">
      <c r="A151" s="154" t="inlineStr">
        <is>
          <t>Viande de gros bovins</t>
        </is>
      </c>
      <c r="B151" t="inlineStr">
        <is>
          <t>Vente directe et autoconsommation</t>
        </is>
      </c>
      <c r="C151" t="inlineStr">
        <is>
          <t>Viande bovine</t>
        </is>
      </c>
      <c r="D151" t="inlineStr">
        <is>
          <t>France</t>
        </is>
      </c>
      <c r="E151" t="inlineStr">
        <is>
          <t>2015</t>
        </is>
      </c>
      <c r="F151" t="inlineStr">
        <is>
          <t>kt</t>
        </is>
      </c>
      <c r="G151" t="inlineStr"/>
      <c r="H151" t="inlineStr"/>
      <c r="I151" t="inlineStr"/>
      <c r="J151" t="inlineStr"/>
      <c r="K151" t="inlineStr"/>
      <c r="L151" t="inlineStr"/>
      <c r="M151" t="inlineStr"/>
      <c r="N151" t="n">
        <v>0</v>
      </c>
      <c r="O151" t="inlineStr"/>
      <c r="P151" t="inlineStr"/>
    </row>
    <row r="152" ht="15" customHeight="1">
      <c r="A152" s="154" t="inlineStr">
        <is>
          <t>Viande de gros bovins</t>
        </is>
      </c>
      <c r="B152" t="inlineStr">
        <is>
          <t>GMS</t>
        </is>
      </c>
      <c r="C152" t="inlineStr">
        <is>
          <t>Viande bovine</t>
        </is>
      </c>
      <c r="D152" t="inlineStr">
        <is>
          <t>France</t>
        </is>
      </c>
      <c r="E152" t="inlineStr">
        <is>
          <t>2015</t>
        </is>
      </c>
      <c r="F152" t="inlineStr">
        <is>
          <t>kt</t>
        </is>
      </c>
      <c r="G152" t="inlineStr">
        <is>
          <t>Part de viande de gros bovins consommée en GMS = 26 % (Où va le bœuf ? - Idele)</t>
        </is>
      </c>
      <c r="H152" t="inlineStr">
        <is>
          <t>Où va le bœuf ? - Idele</t>
        </is>
      </c>
      <c r="I152" t="inlineStr">
        <is>
          <t>Utilisation de la répartition de 2014, en tec</t>
        </is>
      </c>
      <c r="J152" t="inlineStr">
        <is>
          <t>Répartition</t>
        </is>
      </c>
      <c r="K152" t="inlineStr">
        <is>
          <t>Part de viande de gros bovins consommée en GMS</t>
        </is>
      </c>
      <c r="L152" t="inlineStr">
        <is>
          <t>Consommation - IDELE</t>
        </is>
      </c>
      <c r="M152" t="inlineStr">
        <is>
          <t>0</t>
        </is>
      </c>
      <c r="N152" t="n">
        <v>291</v>
      </c>
      <c r="O152" t="inlineStr"/>
      <c r="P152" t="inlineStr"/>
    </row>
    <row r="153" ht="15" customHeight="1">
      <c r="A153" s="154" t="inlineStr">
        <is>
          <t>Viande de gros bovins</t>
        </is>
      </c>
      <c r="B153" t="inlineStr">
        <is>
          <t>Boucherie</t>
        </is>
      </c>
      <c r="C153" t="inlineStr">
        <is>
          <t>Viande bovine</t>
        </is>
      </c>
      <c r="D153" t="inlineStr">
        <is>
          <t>France</t>
        </is>
      </c>
      <c r="E153" t="inlineStr">
        <is>
          <t>2015</t>
        </is>
      </c>
      <c r="F153" t="inlineStr">
        <is>
          <t>kt</t>
        </is>
      </c>
      <c r="G153" t="inlineStr">
        <is>
          <t>Part de viande de gros bovins consommée en boucherie = 12 % (Où va le bœuf ? - Idele)</t>
        </is>
      </c>
      <c r="H153" t="inlineStr">
        <is>
          <t>Où va le bœuf ? - Idele</t>
        </is>
      </c>
      <c r="I153" t="inlineStr">
        <is>
          <t>Utilisation de la répartition de 2014, en tec</t>
        </is>
      </c>
      <c r="J153" t="inlineStr">
        <is>
          <t>Répartition</t>
        </is>
      </c>
      <c r="K153" t="inlineStr">
        <is>
          <t>Part de viande de gros bovins consommée en boucherie</t>
        </is>
      </c>
      <c r="L153" t="inlineStr">
        <is>
          <t>Consommation - IDELE</t>
        </is>
      </c>
      <c r="M153" t="inlineStr">
        <is>
          <t>0</t>
        </is>
      </c>
      <c r="N153" t="n">
        <v>134</v>
      </c>
      <c r="O153" t="inlineStr"/>
      <c r="P153" t="inlineStr"/>
    </row>
    <row r="154" ht="15" customHeight="1">
      <c r="A154" s="154" t="inlineStr">
        <is>
          <t>Viande de gros bovins</t>
        </is>
      </c>
      <c r="B154" t="inlineStr">
        <is>
          <t>RHD</t>
        </is>
      </c>
      <c r="C154" t="inlineStr">
        <is>
          <t>Viande bovine</t>
        </is>
      </c>
      <c r="D154" t="inlineStr">
        <is>
          <t>France</t>
        </is>
      </c>
      <c r="E154" t="inlineStr">
        <is>
          <t>2015</t>
        </is>
      </c>
      <c r="F154" t="inlineStr">
        <is>
          <t>kt</t>
        </is>
      </c>
      <c r="G154" t="inlineStr">
        <is>
          <t>Part de viande de gros bovins consommée en RHD = 7 % (Où va le bœuf ? - Idele)</t>
        </is>
      </c>
      <c r="H154" t="inlineStr">
        <is>
          <t>Où va le bœuf ? - Idele</t>
        </is>
      </c>
      <c r="I154" t="inlineStr">
        <is>
          <t>Utilisation de la répartition de 2014, en tec</t>
        </is>
      </c>
      <c r="J154" t="inlineStr">
        <is>
          <t>Répartition</t>
        </is>
      </c>
      <c r="K154" t="inlineStr">
        <is>
          <t>Part de viande de gros bovins consommée en RHD</t>
        </is>
      </c>
      <c r="L154" t="inlineStr">
        <is>
          <t>Consommation - IDELE</t>
        </is>
      </c>
      <c r="M154" t="inlineStr">
        <is>
          <t>0</t>
        </is>
      </c>
      <c r="N154" t="n">
        <v>78.40000000000001</v>
      </c>
      <c r="O154" t="inlineStr"/>
      <c r="P154" t="inlineStr"/>
    </row>
    <row r="155" ht="15" customHeight="1">
      <c r="A155" s="154" t="inlineStr">
        <is>
          <t>Viande de gros bovins</t>
        </is>
      </c>
      <c r="B155" t="inlineStr">
        <is>
          <t>Autres IAA</t>
        </is>
      </c>
      <c r="C155" t="inlineStr">
        <is>
          <t>Viande bovine</t>
        </is>
      </c>
      <c r="D155" t="inlineStr">
        <is>
          <t>France</t>
        </is>
      </c>
      <c r="E155" t="inlineStr">
        <is>
          <t>2015</t>
        </is>
      </c>
      <c r="F155" t="inlineStr">
        <is>
          <t>kt</t>
        </is>
      </c>
      <c r="G155" t="inlineStr">
        <is>
          <t>Part de viande de gros bovins transformée = 41 % (Où va le bœuf ? - Idele)</t>
        </is>
      </c>
      <c r="H155" t="inlineStr">
        <is>
          <t>Où va le bœuf ? - Idele</t>
        </is>
      </c>
      <c r="I155" t="inlineStr">
        <is>
          <t>Utilisation de la répartition de 2014, en tec</t>
        </is>
      </c>
      <c r="J155" t="inlineStr">
        <is>
          <t>Répartition</t>
        </is>
      </c>
      <c r="K155" t="inlineStr">
        <is>
          <t>Part de viande de gros bovins transformée</t>
        </is>
      </c>
      <c r="L155" t="inlineStr">
        <is>
          <t>Consommation - IDELE</t>
        </is>
      </c>
      <c r="M155" t="inlineStr">
        <is>
          <t>0</t>
        </is>
      </c>
      <c r="N155" t="n">
        <v>459</v>
      </c>
      <c r="O155" t="inlineStr"/>
      <c r="P155" t="inlineStr"/>
    </row>
    <row r="156" ht="15" customHeight="1">
      <c r="A156" s="154" t="inlineStr">
        <is>
          <t>Viande de gros bovins</t>
        </is>
      </c>
      <c r="B156" t="inlineStr">
        <is>
          <t>Export</t>
        </is>
      </c>
      <c r="C156" t="inlineStr">
        <is>
          <t>Viande bovine</t>
        </is>
      </c>
      <c r="D156" t="inlineStr">
        <is>
          <t>France</t>
        </is>
      </c>
      <c r="E156" t="inlineStr">
        <is>
          <t>2015</t>
        </is>
      </c>
      <c r="F156" t="inlineStr">
        <is>
          <t>kt</t>
        </is>
      </c>
      <c r="G156" t="inlineStr">
        <is>
          <t>Part de viande de gros bovins exportée = 14 % (Où va le bœuf ? - Idele)</t>
        </is>
      </c>
      <c r="H156" t="inlineStr">
        <is>
          <t>Où va le bœuf ? - Idele</t>
        </is>
      </c>
      <c r="I156" t="inlineStr">
        <is>
          <t>Utilisation de la répartition de 2014, en tec</t>
        </is>
      </c>
      <c r="J156" t="inlineStr">
        <is>
          <t>Répartition</t>
        </is>
      </c>
      <c r="K156" t="inlineStr">
        <is>
          <t>Part de viande de gros bovins exportée</t>
        </is>
      </c>
      <c r="L156" t="inlineStr">
        <is>
          <t>Consommation - IDELE</t>
        </is>
      </c>
      <c r="M156" t="inlineStr">
        <is>
          <t>0</t>
        </is>
      </c>
      <c r="N156" t="n">
        <v>157</v>
      </c>
      <c r="O156" t="inlineStr"/>
      <c r="P156" t="inlineStr"/>
    </row>
    <row r="157" ht="15" customHeight="1">
      <c r="A157" s="154" t="inlineStr">
        <is>
          <t>Viande de gros bovins</t>
        </is>
      </c>
      <c r="B157" t="inlineStr">
        <is>
          <t>Alimentation humaine</t>
        </is>
      </c>
      <c r="C157" t="inlineStr">
        <is>
          <t>Viande bovine</t>
        </is>
      </c>
      <c r="D157" t="inlineStr">
        <is>
          <t>France</t>
        </is>
      </c>
      <c r="E157" t="inlineStr">
        <is>
          <t>2015</t>
        </is>
      </c>
      <c r="F157" t="inlineStr">
        <is>
          <t>kt</t>
        </is>
      </c>
      <c r="G157" t="inlineStr"/>
      <c r="H157" t="inlineStr"/>
      <c r="I157" t="inlineStr"/>
      <c r="J157" t="inlineStr"/>
      <c r="K157" t="inlineStr"/>
      <c r="L157" t="inlineStr"/>
      <c r="M157" t="inlineStr"/>
      <c r="N157" t="n">
        <v>963</v>
      </c>
      <c r="O157" t="inlineStr"/>
      <c r="P157" t="inlineStr"/>
    </row>
    <row r="158" ht="15" customHeight="1">
      <c r="A158" s="154" t="inlineStr">
        <is>
          <t>Viande de gros bovins</t>
        </is>
      </c>
      <c r="B158" t="inlineStr">
        <is>
          <t>Circuits spécialisés</t>
        </is>
      </c>
      <c r="C158" t="inlineStr">
        <is>
          <t>Viande bovine</t>
        </is>
      </c>
      <c r="D158" t="inlineStr">
        <is>
          <t>France</t>
        </is>
      </c>
      <c r="E158" t="inlineStr">
        <is>
          <t>2015</t>
        </is>
      </c>
      <c r="F158" t="inlineStr">
        <is>
          <t>kt</t>
        </is>
      </c>
      <c r="G158" t="inlineStr"/>
      <c r="H158" t="inlineStr"/>
      <c r="I158" t="inlineStr"/>
      <c r="J158" t="inlineStr"/>
      <c r="K158" t="inlineStr"/>
      <c r="L158" t="inlineStr"/>
      <c r="M158" t="inlineStr"/>
      <c r="N158" t="n">
        <v>134</v>
      </c>
      <c r="O158" t="inlineStr"/>
      <c r="P158" t="inlineStr"/>
    </row>
    <row r="159" ht="15" customHeight="1">
      <c r="A159" s="154" t="inlineStr">
        <is>
          <t>Viande de gros bovins</t>
        </is>
      </c>
      <c r="B159" t="inlineStr">
        <is>
          <t>Ménages</t>
        </is>
      </c>
      <c r="C159" t="inlineStr">
        <is>
          <t>Viande bovine</t>
        </is>
      </c>
      <c r="D159" t="inlineStr">
        <is>
          <t>France</t>
        </is>
      </c>
      <c r="E159" t="inlineStr">
        <is>
          <t>2015</t>
        </is>
      </c>
      <c r="F159" t="inlineStr">
        <is>
          <t>kt</t>
        </is>
      </c>
      <c r="G159" t="inlineStr"/>
      <c r="H159" t="inlineStr"/>
      <c r="I159" t="inlineStr"/>
      <c r="J159" t="inlineStr"/>
      <c r="K159" t="inlineStr"/>
      <c r="L159" t="inlineStr"/>
      <c r="M159" t="inlineStr"/>
      <c r="N159" t="n">
        <v>425</v>
      </c>
      <c r="O159" t="inlineStr"/>
      <c r="P159" t="inlineStr"/>
    </row>
    <row r="160" ht="15" customHeight="1">
      <c r="A160" s="154" t="inlineStr">
        <is>
          <t>Viande de gros bovins</t>
        </is>
      </c>
      <c r="B160" t="inlineStr">
        <is>
          <t>Circuits généralistes</t>
        </is>
      </c>
      <c r="C160" t="inlineStr">
        <is>
          <t>Viande bovine</t>
        </is>
      </c>
      <c r="D160" t="inlineStr">
        <is>
          <t>France</t>
        </is>
      </c>
      <c r="E160" t="inlineStr">
        <is>
          <t>2015</t>
        </is>
      </c>
      <c r="F160" t="inlineStr">
        <is>
          <t>kt</t>
        </is>
      </c>
      <c r="G160" t="inlineStr"/>
      <c r="H160" t="inlineStr"/>
      <c r="I160" t="inlineStr"/>
      <c r="J160" t="inlineStr"/>
      <c r="K160" t="inlineStr"/>
      <c r="L160" t="inlineStr"/>
      <c r="M160" t="inlineStr"/>
      <c r="N160" t="n">
        <v>291</v>
      </c>
      <c r="O160" t="inlineStr"/>
      <c r="P160" t="inlineStr"/>
    </row>
    <row r="161" ht="15" customHeight="1">
      <c r="A161" s="154" t="inlineStr">
        <is>
          <t>Viande de gros bovins</t>
        </is>
      </c>
      <c r="B161" t="inlineStr">
        <is>
          <t>Usages alimentaires</t>
        </is>
      </c>
      <c r="C161" t="inlineStr">
        <is>
          <t>Viande bovine</t>
        </is>
      </c>
      <c r="D161" t="inlineStr">
        <is>
          <t>France</t>
        </is>
      </c>
      <c r="E161" t="inlineStr">
        <is>
          <t>2015</t>
        </is>
      </c>
      <c r="F161" t="inlineStr">
        <is>
          <t>kt</t>
        </is>
      </c>
      <c r="G161" t="inlineStr"/>
      <c r="H161" t="inlineStr"/>
      <c r="I161" t="inlineStr"/>
      <c r="J161" t="inlineStr"/>
      <c r="K161" t="inlineStr"/>
      <c r="L161" t="inlineStr"/>
      <c r="M161" t="inlineStr"/>
      <c r="N161" t="n">
        <v>963</v>
      </c>
      <c r="O161" t="inlineStr"/>
      <c r="P161" t="inlineStr"/>
    </row>
    <row r="162" ht="15" customHeight="1">
      <c r="A162" s="154" t="inlineStr">
        <is>
          <t>Viande de gros bovins</t>
        </is>
      </c>
      <c r="B162" t="inlineStr">
        <is>
          <t>Débouchés</t>
        </is>
      </c>
      <c r="C162" t="inlineStr">
        <is>
          <t>Viande bovine</t>
        </is>
      </c>
      <c r="D162" t="inlineStr">
        <is>
          <t>France</t>
        </is>
      </c>
      <c r="E162" t="inlineStr">
        <is>
          <t>2015</t>
        </is>
      </c>
      <c r="F162" t="inlineStr">
        <is>
          <t>kt</t>
        </is>
      </c>
      <c r="G162" t="inlineStr"/>
      <c r="H162" t="inlineStr"/>
      <c r="I162" t="inlineStr"/>
      <c r="J162" t="inlineStr"/>
      <c r="K162" t="inlineStr"/>
      <c r="L162" t="inlineStr"/>
      <c r="M162" t="inlineStr"/>
      <c r="N162" t="n">
        <v>963</v>
      </c>
      <c r="O162" t="inlineStr"/>
      <c r="P162" t="inlineStr"/>
    </row>
    <row r="163" ht="15" customHeight="1">
      <c r="A163" s="154" t="inlineStr">
        <is>
          <t>Matières issues de coproduits</t>
        </is>
      </c>
      <c r="B163" t="inlineStr">
        <is>
          <t>Energie</t>
        </is>
      </c>
      <c r="C163" t="inlineStr">
        <is>
          <t>Viande bovine</t>
        </is>
      </c>
      <c r="D163" t="inlineStr">
        <is>
          <t>France</t>
        </is>
      </c>
      <c r="E163" t="inlineStr">
        <is>
          <t>2015</t>
        </is>
      </c>
      <c r="F163" t="inlineStr">
        <is>
          <t>kt</t>
        </is>
      </c>
      <c r="G163" t="inlineStr"/>
      <c r="H163" t="inlineStr"/>
      <c r="I163" t="inlineStr"/>
      <c r="J163" t="inlineStr"/>
      <c r="K163" t="inlineStr"/>
      <c r="L163" t="inlineStr"/>
      <c r="M163" t="inlineStr"/>
      <c r="N163" t="n">
        <v>37.4</v>
      </c>
      <c r="O163" t="n">
        <v>6.57</v>
      </c>
      <c r="P163" t="n">
        <v>374</v>
      </c>
    </row>
    <row r="164" ht="15" customHeight="1">
      <c r="A164" s="154" t="inlineStr">
        <is>
          <t>Matières issues de coproduits</t>
        </is>
      </c>
      <c r="B164" t="inlineStr">
        <is>
          <t>Fertilisation</t>
        </is>
      </c>
      <c r="C164" t="inlineStr">
        <is>
          <t>Viande bovine</t>
        </is>
      </c>
      <c r="D164" t="inlineStr">
        <is>
          <t>France</t>
        </is>
      </c>
      <c r="E164" t="inlineStr">
        <is>
          <t>2015</t>
        </is>
      </c>
      <c r="F164" t="inlineStr">
        <is>
          <t>kt</t>
        </is>
      </c>
      <c r="G164" t="inlineStr"/>
      <c r="H164" t="inlineStr"/>
      <c r="I164" t="inlineStr"/>
      <c r="J164" t="inlineStr"/>
      <c r="K164" t="inlineStr"/>
      <c r="L164" t="inlineStr"/>
      <c r="M164" t="inlineStr"/>
      <c r="N164" t="n">
        <v>32.7</v>
      </c>
      <c r="O164" t="n">
        <v>8.25</v>
      </c>
      <c r="P164" t="n">
        <v>375</v>
      </c>
    </row>
    <row r="165" ht="15" customHeight="1">
      <c r="A165" s="154" t="inlineStr">
        <is>
          <t>Matières issues de coproduits</t>
        </is>
      </c>
      <c r="B165" t="inlineStr">
        <is>
          <t>Alimentation animale rente</t>
        </is>
      </c>
      <c r="C165" t="inlineStr">
        <is>
          <t>Viande bovine</t>
        </is>
      </c>
      <c r="D165" t="inlineStr">
        <is>
          <t>France</t>
        </is>
      </c>
      <c r="E165" t="inlineStr">
        <is>
          <t>2015</t>
        </is>
      </c>
      <c r="F165" t="inlineStr">
        <is>
          <t>kt</t>
        </is>
      </c>
      <c r="G165" t="inlineStr"/>
      <c r="H165" t="inlineStr"/>
      <c r="I165" t="inlineStr"/>
      <c r="J165" t="inlineStr"/>
      <c r="K165" t="inlineStr"/>
      <c r="L165" t="inlineStr"/>
      <c r="M165" t="inlineStr"/>
      <c r="N165" t="n">
        <v>19.6</v>
      </c>
      <c r="O165" t="inlineStr"/>
      <c r="P165" t="inlineStr"/>
    </row>
    <row r="166" ht="15" customHeight="1">
      <c r="A166" s="154" t="inlineStr">
        <is>
          <t>Matières issues de coproduits</t>
        </is>
      </c>
      <c r="B166" t="inlineStr">
        <is>
          <t>Petfood</t>
        </is>
      </c>
      <c r="C166" t="inlineStr">
        <is>
          <t>Viande bovine</t>
        </is>
      </c>
      <c r="D166" t="inlineStr">
        <is>
          <t>France</t>
        </is>
      </c>
      <c r="E166" t="inlineStr">
        <is>
          <t>2015</t>
        </is>
      </c>
      <c r="F166" t="inlineStr">
        <is>
          <t>kt</t>
        </is>
      </c>
      <c r="G166" t="inlineStr"/>
      <c r="H166" t="inlineStr"/>
      <c r="I166" t="inlineStr"/>
      <c r="J166" t="inlineStr"/>
      <c r="K166" t="inlineStr"/>
      <c r="L166" t="inlineStr"/>
      <c r="M166" t="inlineStr"/>
      <c r="N166" t="n">
        <v>145</v>
      </c>
      <c r="O166" t="inlineStr"/>
      <c r="P166" t="inlineStr"/>
    </row>
    <row r="167" ht="15" customHeight="1">
      <c r="A167" s="154" t="inlineStr">
        <is>
          <t>Matières issues de coproduits</t>
        </is>
      </c>
      <c r="B167" t="inlineStr">
        <is>
          <t>Aquaculture</t>
        </is>
      </c>
      <c r="C167" t="inlineStr">
        <is>
          <t>Viande bovine</t>
        </is>
      </c>
      <c r="D167" t="inlineStr">
        <is>
          <t>France</t>
        </is>
      </c>
      <c r="E167" t="inlineStr">
        <is>
          <t>2015</t>
        </is>
      </c>
      <c r="F167" t="inlineStr">
        <is>
          <t>kt</t>
        </is>
      </c>
      <c r="G167" t="inlineStr"/>
      <c r="H167" t="inlineStr"/>
      <c r="I167" t="inlineStr"/>
      <c r="J167" t="inlineStr"/>
      <c r="K167" t="inlineStr"/>
      <c r="L167" t="inlineStr"/>
      <c r="M167" t="inlineStr"/>
      <c r="N167" t="n">
        <v>0</v>
      </c>
      <c r="O167" t="inlineStr"/>
      <c r="P167" t="inlineStr"/>
    </row>
    <row r="168" ht="15" customHeight="1">
      <c r="A168" s="154" t="inlineStr">
        <is>
          <t>Matières issues de coproduits</t>
        </is>
      </c>
      <c r="B168" t="inlineStr">
        <is>
          <t>Autres industries</t>
        </is>
      </c>
      <c r="C168" t="inlineStr">
        <is>
          <t>Viande bovine</t>
        </is>
      </c>
      <c r="D168" t="inlineStr">
        <is>
          <t>France</t>
        </is>
      </c>
      <c r="E168" t="inlineStr">
        <is>
          <t>2015</t>
        </is>
      </c>
      <c r="F168" t="inlineStr">
        <is>
          <t>kt</t>
        </is>
      </c>
      <c r="G168" t="inlineStr"/>
      <c r="H168" t="inlineStr"/>
      <c r="I168" t="inlineStr"/>
      <c r="J168" t="inlineStr"/>
      <c r="K168" t="inlineStr"/>
      <c r="L168" t="inlineStr"/>
      <c r="M168" t="inlineStr"/>
      <c r="N168" t="n">
        <v>25.1</v>
      </c>
      <c r="O168" t="inlineStr"/>
      <c r="P168" t="inlineStr"/>
    </row>
    <row r="169" ht="15" customHeight="1">
      <c r="A169" s="154" t="inlineStr">
        <is>
          <t>Matières issues de coproduits</t>
        </is>
      </c>
      <c r="B169" t="inlineStr">
        <is>
          <t>Autres usages (ou usages inconnus)</t>
        </is>
      </c>
      <c r="C169" t="inlineStr">
        <is>
          <t>Viande bovine</t>
        </is>
      </c>
      <c r="D169" t="inlineStr">
        <is>
          <t>France</t>
        </is>
      </c>
      <c r="E169" t="inlineStr">
        <is>
          <t>2015</t>
        </is>
      </c>
      <c r="F169" t="inlineStr">
        <is>
          <t>kt</t>
        </is>
      </c>
      <c r="G169" t="inlineStr"/>
      <c r="H169" t="inlineStr"/>
      <c r="I169" t="inlineStr"/>
      <c r="J169" t="inlineStr"/>
      <c r="K169" t="inlineStr"/>
      <c r="L169" t="inlineStr"/>
      <c r="M169" t="inlineStr"/>
      <c r="N169" t="n">
        <v>0</v>
      </c>
      <c r="O169" t="inlineStr"/>
      <c r="P169" t="inlineStr"/>
    </row>
    <row r="170" ht="15" customHeight="1">
      <c r="A170" s="154" t="inlineStr">
        <is>
          <t>Matières issues de coproduits</t>
        </is>
      </c>
      <c r="B170" t="inlineStr">
        <is>
          <t>Export</t>
        </is>
      </c>
      <c r="C170" t="inlineStr">
        <is>
          <t>Viande bovine</t>
        </is>
      </c>
      <c r="D170" t="inlineStr">
        <is>
          <t>France</t>
        </is>
      </c>
      <c r="E170" t="inlineStr">
        <is>
          <t>2015</t>
        </is>
      </c>
      <c r="F170" t="inlineStr">
        <is>
          <t>kt</t>
        </is>
      </c>
      <c r="G170" t="inlineStr"/>
      <c r="H170" t="inlineStr"/>
      <c r="I170" t="inlineStr"/>
      <c r="J170" t="inlineStr"/>
      <c r="K170" t="inlineStr"/>
      <c r="L170" t="inlineStr"/>
      <c r="M170" t="inlineStr"/>
      <c r="N170" t="n">
        <v>275</v>
      </c>
      <c r="O170" t="inlineStr"/>
      <c r="P170" t="inlineStr"/>
    </row>
    <row r="171" ht="15" customHeight="1">
      <c r="A171" s="154" t="inlineStr">
        <is>
          <t>Matières issues de coproduits</t>
        </is>
      </c>
      <c r="B171" t="inlineStr">
        <is>
          <t>Alimentation animale</t>
        </is>
      </c>
      <c r="C171" t="inlineStr">
        <is>
          <t>Viande bovine</t>
        </is>
      </c>
      <c r="D171" t="inlineStr">
        <is>
          <t>France</t>
        </is>
      </c>
      <c r="E171" t="inlineStr">
        <is>
          <t>2015</t>
        </is>
      </c>
      <c r="F171" t="inlineStr">
        <is>
          <t>kt</t>
        </is>
      </c>
      <c r="G171" t="inlineStr"/>
      <c r="H171" t="inlineStr"/>
      <c r="I171" t="inlineStr"/>
      <c r="J171" t="inlineStr"/>
      <c r="K171" t="inlineStr"/>
      <c r="L171" t="inlineStr"/>
      <c r="M171" t="inlineStr"/>
      <c r="N171" t="n">
        <v>165</v>
      </c>
      <c r="O171" t="inlineStr"/>
      <c r="P171" t="inlineStr"/>
    </row>
    <row r="172" ht="15" customHeight="1">
      <c r="A172" s="154" t="inlineStr">
        <is>
          <t>Matières issues de coproduits</t>
        </is>
      </c>
      <c r="B172" t="inlineStr">
        <is>
          <t>Usages alimentaires</t>
        </is>
      </c>
      <c r="C172" t="inlineStr">
        <is>
          <t>Viande bovine</t>
        </is>
      </c>
      <c r="D172" t="inlineStr">
        <is>
          <t>France</t>
        </is>
      </c>
      <c r="E172" t="inlineStr">
        <is>
          <t>2015</t>
        </is>
      </c>
      <c r="F172" t="inlineStr">
        <is>
          <t>kt</t>
        </is>
      </c>
      <c r="G172" t="inlineStr"/>
      <c r="H172" t="inlineStr"/>
      <c r="I172" t="inlineStr"/>
      <c r="J172" t="inlineStr"/>
      <c r="K172" t="inlineStr"/>
      <c r="L172" t="inlineStr"/>
      <c r="M172" t="inlineStr"/>
      <c r="N172" t="n">
        <v>178</v>
      </c>
      <c r="O172" t="inlineStr"/>
      <c r="P172" t="inlineStr"/>
    </row>
    <row r="173" ht="15" customHeight="1">
      <c r="A173" s="154" t="inlineStr">
        <is>
          <t>Matières issues de coproduits</t>
        </is>
      </c>
      <c r="B173" t="inlineStr">
        <is>
          <t>Débouchés</t>
        </is>
      </c>
      <c r="C173" t="inlineStr">
        <is>
          <t>Viande bovine</t>
        </is>
      </c>
      <c r="D173" t="inlineStr">
        <is>
          <t>France</t>
        </is>
      </c>
      <c r="E173" t="inlineStr">
        <is>
          <t>2015</t>
        </is>
      </c>
      <c r="F173" t="inlineStr">
        <is>
          <t>kt</t>
        </is>
      </c>
      <c r="G173" t="inlineStr"/>
      <c r="H173" t="inlineStr"/>
      <c r="I173" t="inlineStr"/>
      <c r="J173" t="inlineStr"/>
      <c r="K173" t="inlineStr"/>
      <c r="L173" t="inlineStr"/>
      <c r="M173" t="inlineStr"/>
      <c r="N173" t="n">
        <v>273</v>
      </c>
      <c r="O173" t="n">
        <v>218</v>
      </c>
      <c r="P173" t="n">
        <v>585</v>
      </c>
    </row>
    <row r="174" ht="15" customHeight="1">
      <c r="A174" s="154" t="inlineStr">
        <is>
          <t>Matières issues de coproduits</t>
        </is>
      </c>
      <c r="B174" t="inlineStr">
        <is>
          <t>Usages non-alimentaires</t>
        </is>
      </c>
      <c r="C174" t="inlineStr">
        <is>
          <t>Viande bovine</t>
        </is>
      </c>
      <c r="D174" t="inlineStr">
        <is>
          <t>France</t>
        </is>
      </c>
      <c r="E174" t="inlineStr">
        <is>
          <t>2015</t>
        </is>
      </c>
      <c r="F174" t="inlineStr">
        <is>
          <t>kt</t>
        </is>
      </c>
      <c r="G174" t="inlineStr"/>
      <c r="H174" t="inlineStr"/>
      <c r="I174" t="inlineStr"/>
      <c r="J174" t="inlineStr"/>
      <c r="K174" t="inlineStr"/>
      <c r="L174" t="inlineStr"/>
      <c r="M174" t="inlineStr"/>
      <c r="N174" t="n">
        <v>95.2</v>
      </c>
      <c r="O174" t="n">
        <v>39.9</v>
      </c>
      <c r="P174" t="n">
        <v>407</v>
      </c>
    </row>
    <row r="175" ht="15" customHeight="1">
      <c r="A175" s="154" t="inlineStr">
        <is>
          <t>Matières issues de coproduits</t>
        </is>
      </c>
      <c r="B175" t="inlineStr">
        <is>
          <t>Autres IAA</t>
        </is>
      </c>
      <c r="C175" t="inlineStr">
        <is>
          <t>Viande bovine</t>
        </is>
      </c>
      <c r="D175" t="inlineStr">
        <is>
          <t>France</t>
        </is>
      </c>
      <c r="E175" t="inlineStr">
        <is>
          <t>2015</t>
        </is>
      </c>
      <c r="F175" t="inlineStr">
        <is>
          <t>kt</t>
        </is>
      </c>
      <c r="G175" t="inlineStr"/>
      <c r="H175" t="inlineStr"/>
      <c r="I175" t="inlineStr"/>
      <c r="J175" t="inlineStr"/>
      <c r="K175" t="inlineStr"/>
      <c r="L175" t="inlineStr"/>
      <c r="M175" t="inlineStr"/>
      <c r="N175" t="n">
        <v>13.5</v>
      </c>
      <c r="O175" t="inlineStr"/>
      <c r="P175" t="inlineStr"/>
    </row>
    <row r="176" ht="15" customHeight="1">
      <c r="A176" s="154" t="inlineStr">
        <is>
          <t>Matières issues de coproduits</t>
        </is>
      </c>
      <c r="B176" t="inlineStr">
        <is>
          <t>Alimentation humaine</t>
        </is>
      </c>
      <c r="C176" t="inlineStr">
        <is>
          <t>Viande bovine</t>
        </is>
      </c>
      <c r="D176" t="inlineStr">
        <is>
          <t>France</t>
        </is>
      </c>
      <c r="E176" t="inlineStr">
        <is>
          <t>2015</t>
        </is>
      </c>
      <c r="F176" t="inlineStr">
        <is>
          <t>kt</t>
        </is>
      </c>
      <c r="G176" t="inlineStr"/>
      <c r="H176" t="inlineStr"/>
      <c r="I176" t="inlineStr"/>
      <c r="J176" t="inlineStr"/>
      <c r="K176" t="inlineStr"/>
      <c r="L176" t="inlineStr"/>
      <c r="M176" t="inlineStr"/>
      <c r="N176" t="n">
        <v>13.5</v>
      </c>
      <c r="O176" t="inlineStr"/>
      <c r="P176" t="inlineStr"/>
    </row>
    <row r="177" ht="15" customHeight="1">
      <c r="A177" s="154" t="inlineStr">
        <is>
          <t>Produits transformés</t>
        </is>
      </c>
      <c r="B177" t="inlineStr">
        <is>
          <t>Energie</t>
        </is>
      </c>
      <c r="C177" t="inlineStr">
        <is>
          <t>Viande bovine</t>
        </is>
      </c>
      <c r="D177" t="inlineStr">
        <is>
          <t>France</t>
        </is>
      </c>
      <c r="E177" t="inlineStr">
        <is>
          <t>2015</t>
        </is>
      </c>
      <c r="F177" t="inlineStr">
        <is>
          <t>kt</t>
        </is>
      </c>
      <c r="G177" t="inlineStr"/>
      <c r="H177" t="inlineStr"/>
      <c r="I177" t="inlineStr"/>
      <c r="J177" t="inlineStr"/>
      <c r="K177" t="inlineStr"/>
      <c r="L177" t="inlineStr"/>
      <c r="M177" t="inlineStr"/>
      <c r="N177" t="n">
        <v>37.4</v>
      </c>
      <c r="O177" t="n">
        <v>6.57</v>
      </c>
      <c r="P177" t="n">
        <v>373.57</v>
      </c>
    </row>
    <row r="178" ht="15" customHeight="1">
      <c r="A178" s="154" t="inlineStr">
        <is>
          <t>Produits transformés</t>
        </is>
      </c>
      <c r="B178" t="inlineStr">
        <is>
          <t>Fertilisation</t>
        </is>
      </c>
      <c r="C178" t="inlineStr">
        <is>
          <t>Viande bovine</t>
        </is>
      </c>
      <c r="D178" t="inlineStr">
        <is>
          <t>France</t>
        </is>
      </c>
      <c r="E178" t="inlineStr">
        <is>
          <t>2015</t>
        </is>
      </c>
      <c r="F178" t="inlineStr">
        <is>
          <t>kt</t>
        </is>
      </c>
      <c r="G178" t="inlineStr"/>
      <c r="H178" t="inlineStr"/>
      <c r="I178" t="inlineStr"/>
      <c r="J178" t="inlineStr"/>
      <c r="K178" t="inlineStr"/>
      <c r="L178" t="inlineStr"/>
      <c r="M178" t="inlineStr"/>
      <c r="N178" t="n">
        <v>32.7</v>
      </c>
      <c r="O178" t="n">
        <v>8.25</v>
      </c>
      <c r="P178" t="n">
        <v>375</v>
      </c>
    </row>
    <row r="179" ht="15" customHeight="1">
      <c r="A179" s="154" t="inlineStr">
        <is>
          <t>Produits transformés</t>
        </is>
      </c>
      <c r="B179" t="inlineStr">
        <is>
          <t>Alimentation animale rente</t>
        </is>
      </c>
      <c r="C179" t="inlineStr">
        <is>
          <t>Viande bovine</t>
        </is>
      </c>
      <c r="D179" t="inlineStr">
        <is>
          <t>France</t>
        </is>
      </c>
      <c r="E179" t="inlineStr">
        <is>
          <t>2015</t>
        </is>
      </c>
      <c r="F179" t="inlineStr">
        <is>
          <t>kt</t>
        </is>
      </c>
      <c r="G179" t="inlineStr"/>
      <c r="H179" t="inlineStr"/>
      <c r="I179" t="inlineStr"/>
      <c r="J179" t="inlineStr"/>
      <c r="K179" t="inlineStr"/>
      <c r="L179" t="inlineStr"/>
      <c r="M179" t="inlineStr"/>
      <c r="N179" t="n">
        <v>19.6</v>
      </c>
      <c r="O179" t="inlineStr"/>
      <c r="P179" t="inlineStr"/>
    </row>
    <row r="180" ht="15" customHeight="1">
      <c r="A180" s="154" t="inlineStr">
        <is>
          <t>Produits transformés</t>
        </is>
      </c>
      <c r="B180" t="inlineStr">
        <is>
          <t>Petfood</t>
        </is>
      </c>
      <c r="C180" t="inlineStr">
        <is>
          <t>Viande bovine</t>
        </is>
      </c>
      <c r="D180" t="inlineStr">
        <is>
          <t>France</t>
        </is>
      </c>
      <c r="E180" t="inlineStr">
        <is>
          <t>2015</t>
        </is>
      </c>
      <c r="F180" t="inlineStr">
        <is>
          <t>kt</t>
        </is>
      </c>
      <c r="G180" t="inlineStr"/>
      <c r="H180" t="inlineStr"/>
      <c r="I180" t="inlineStr"/>
      <c r="J180" t="inlineStr"/>
      <c r="K180" t="inlineStr"/>
      <c r="L180" t="inlineStr"/>
      <c r="M180" t="inlineStr"/>
      <c r="N180" t="n">
        <v>145</v>
      </c>
      <c r="O180" t="inlineStr"/>
      <c r="P180" t="inlineStr"/>
    </row>
    <row r="181" ht="15" customHeight="1">
      <c r="A181" s="154" t="inlineStr">
        <is>
          <t>Produits transformés</t>
        </is>
      </c>
      <c r="B181" t="inlineStr">
        <is>
          <t>Aquaculture</t>
        </is>
      </c>
      <c r="C181" t="inlineStr">
        <is>
          <t>Viande bovine</t>
        </is>
      </c>
      <c r="D181" t="inlineStr">
        <is>
          <t>France</t>
        </is>
      </c>
      <c r="E181" t="inlineStr">
        <is>
          <t>2015</t>
        </is>
      </c>
      <c r="F181" t="inlineStr">
        <is>
          <t>kt</t>
        </is>
      </c>
      <c r="G181" t="inlineStr"/>
      <c r="H181" t="inlineStr"/>
      <c r="I181" t="inlineStr"/>
      <c r="J181" t="inlineStr"/>
      <c r="K181" t="inlineStr"/>
      <c r="L181" t="inlineStr"/>
      <c r="M181" t="inlineStr"/>
      <c r="N181" t="n">
        <v>0</v>
      </c>
      <c r="O181" t="inlineStr"/>
      <c r="P181" t="inlineStr"/>
    </row>
    <row r="182" ht="15" customHeight="1">
      <c r="A182" s="154" t="inlineStr">
        <is>
          <t>Produits transformés</t>
        </is>
      </c>
      <c r="B182" t="inlineStr">
        <is>
          <t>Autres industries</t>
        </is>
      </c>
      <c r="C182" t="inlineStr">
        <is>
          <t>Viande bovine</t>
        </is>
      </c>
      <c r="D182" t="inlineStr">
        <is>
          <t>France</t>
        </is>
      </c>
      <c r="E182" t="inlineStr">
        <is>
          <t>2015</t>
        </is>
      </c>
      <c r="F182" t="inlineStr">
        <is>
          <t>kt</t>
        </is>
      </c>
      <c r="G182" t="inlineStr"/>
      <c r="H182" t="inlineStr"/>
      <c r="I182" t="inlineStr"/>
      <c r="J182" t="inlineStr"/>
      <c r="K182" t="inlineStr"/>
      <c r="L182" t="inlineStr"/>
      <c r="M182" t="inlineStr"/>
      <c r="N182" t="n">
        <v>25.1</v>
      </c>
      <c r="O182" t="inlineStr"/>
      <c r="P182" t="inlineStr"/>
    </row>
    <row r="183" ht="15" customHeight="1">
      <c r="A183" s="154" t="inlineStr">
        <is>
          <t>Produits transformés</t>
        </is>
      </c>
      <c r="B183" t="inlineStr">
        <is>
          <t>Autres usages (ou usages inconnus)</t>
        </is>
      </c>
      <c r="C183" t="inlineStr">
        <is>
          <t>Viande bovine</t>
        </is>
      </c>
      <c r="D183" t="inlineStr">
        <is>
          <t>France</t>
        </is>
      </c>
      <c r="E183" t="inlineStr">
        <is>
          <t>2015</t>
        </is>
      </c>
      <c r="F183" t="inlineStr">
        <is>
          <t>kt</t>
        </is>
      </c>
      <c r="G183" t="inlineStr"/>
      <c r="H183" t="inlineStr"/>
      <c r="I183" t="inlineStr"/>
      <c r="J183" t="inlineStr"/>
      <c r="K183" t="inlineStr"/>
      <c r="L183" t="inlineStr"/>
      <c r="M183" t="inlineStr"/>
      <c r="N183" t="n">
        <v>0</v>
      </c>
      <c r="O183" t="inlineStr"/>
      <c r="P183" t="inlineStr"/>
    </row>
    <row r="184" ht="15" customHeight="1">
      <c r="A184" s="154" t="inlineStr">
        <is>
          <t>Produits transformés</t>
        </is>
      </c>
      <c r="B184" t="inlineStr">
        <is>
          <t>Export</t>
        </is>
      </c>
      <c r="C184" t="inlineStr">
        <is>
          <t>Viande bovine</t>
        </is>
      </c>
      <c r="D184" t="inlineStr">
        <is>
          <t>France</t>
        </is>
      </c>
      <c r="E184" t="inlineStr">
        <is>
          <t>2015</t>
        </is>
      </c>
      <c r="F184" t="inlineStr">
        <is>
          <t>kt</t>
        </is>
      </c>
      <c r="G184" t="inlineStr"/>
      <c r="H184" t="inlineStr"/>
      <c r="I184" t="inlineStr"/>
      <c r="J184" t="inlineStr"/>
      <c r="K184" t="inlineStr"/>
      <c r="L184" t="inlineStr"/>
      <c r="M184" t="inlineStr"/>
      <c r="N184" t="n">
        <v>275</v>
      </c>
      <c r="O184" t="inlineStr"/>
      <c r="P184" t="inlineStr"/>
    </row>
    <row r="185" ht="15" customHeight="1">
      <c r="A185" s="154" t="inlineStr">
        <is>
          <t>Produits transformés</t>
        </is>
      </c>
      <c r="B185" t="inlineStr">
        <is>
          <t>Alimentation animale</t>
        </is>
      </c>
      <c r="C185" t="inlineStr">
        <is>
          <t>Viande bovine</t>
        </is>
      </c>
      <c r="D185" t="inlineStr">
        <is>
          <t>France</t>
        </is>
      </c>
      <c r="E185" t="inlineStr">
        <is>
          <t>2015</t>
        </is>
      </c>
      <c r="F185" t="inlineStr">
        <is>
          <t>kt</t>
        </is>
      </c>
      <c r="G185" t="inlineStr"/>
      <c r="H185" t="inlineStr"/>
      <c r="I185" t="inlineStr"/>
      <c r="J185" t="inlineStr"/>
      <c r="K185" t="inlineStr"/>
      <c r="L185" t="inlineStr"/>
      <c r="M185" t="inlineStr"/>
      <c r="N185" t="n">
        <v>165</v>
      </c>
      <c r="O185" t="inlineStr"/>
      <c r="P185" t="inlineStr"/>
    </row>
    <row r="186" ht="15" customHeight="1">
      <c r="A186" s="154" t="inlineStr">
        <is>
          <t>Produits transformés</t>
        </is>
      </c>
      <c r="B186" t="inlineStr">
        <is>
          <t>Usages alimentaires</t>
        </is>
      </c>
      <c r="C186" t="inlineStr">
        <is>
          <t>Viande bovine</t>
        </is>
      </c>
      <c r="D186" t="inlineStr">
        <is>
          <t>France</t>
        </is>
      </c>
      <c r="E186" t="inlineStr">
        <is>
          <t>2015</t>
        </is>
      </c>
      <c r="F186" t="inlineStr">
        <is>
          <t>kt</t>
        </is>
      </c>
      <c r="G186" t="inlineStr"/>
      <c r="H186" t="inlineStr"/>
      <c r="I186" t="inlineStr"/>
      <c r="J186" t="inlineStr"/>
      <c r="K186" t="inlineStr"/>
      <c r="L186" t="inlineStr"/>
      <c r="M186" t="inlineStr"/>
      <c r="N186" t="n">
        <v>178</v>
      </c>
      <c r="O186" t="inlineStr"/>
      <c r="P186" t="inlineStr"/>
    </row>
    <row r="187" ht="15" customHeight="1">
      <c r="A187" s="154" t="inlineStr">
        <is>
          <t>Produits transformés</t>
        </is>
      </c>
      <c r="B187" t="inlineStr">
        <is>
          <t>Débouchés</t>
        </is>
      </c>
      <c r="C187" t="inlineStr">
        <is>
          <t>Viande bovine</t>
        </is>
      </c>
      <c r="D187" t="inlineStr">
        <is>
          <t>France</t>
        </is>
      </c>
      <c r="E187" t="inlineStr">
        <is>
          <t>2015</t>
        </is>
      </c>
      <c r="F187" t="inlineStr">
        <is>
          <t>kt</t>
        </is>
      </c>
      <c r="G187" t="inlineStr"/>
      <c r="H187" t="inlineStr"/>
      <c r="I187" t="inlineStr"/>
      <c r="J187" t="inlineStr"/>
      <c r="K187" t="inlineStr"/>
      <c r="L187" t="inlineStr"/>
      <c r="M187" t="inlineStr"/>
      <c r="N187" t="n">
        <v>273</v>
      </c>
      <c r="O187" t="n">
        <v>218</v>
      </c>
      <c r="P187" t="n">
        <v>585</v>
      </c>
    </row>
    <row r="188" ht="15" customHeight="1">
      <c r="A188" s="154" t="inlineStr">
        <is>
          <t>Produits transformés</t>
        </is>
      </c>
      <c r="B188" t="inlineStr">
        <is>
          <t>Usages non-alimentaires</t>
        </is>
      </c>
      <c r="C188" t="inlineStr">
        <is>
          <t>Viande bovine</t>
        </is>
      </c>
      <c r="D188" t="inlineStr">
        <is>
          <t>France</t>
        </is>
      </c>
      <c r="E188" t="inlineStr">
        <is>
          <t>2015</t>
        </is>
      </c>
      <c r="F188" t="inlineStr">
        <is>
          <t>kt</t>
        </is>
      </c>
      <c r="G188" t="inlineStr"/>
      <c r="H188" t="inlineStr"/>
      <c r="I188" t="inlineStr"/>
      <c r="J188" t="inlineStr"/>
      <c r="K188" t="inlineStr"/>
      <c r="L188" t="inlineStr"/>
      <c r="M188" t="inlineStr"/>
      <c r="N188" t="n">
        <v>95.2</v>
      </c>
      <c r="O188" t="n">
        <v>39.9</v>
      </c>
      <c r="P188" t="n">
        <v>406.9</v>
      </c>
    </row>
    <row r="189" ht="15" customHeight="1">
      <c r="A189" s="154" t="inlineStr">
        <is>
          <t>Produits transformés</t>
        </is>
      </c>
      <c r="B189" t="inlineStr">
        <is>
          <t>Autres IAA</t>
        </is>
      </c>
      <c r="C189" t="inlineStr">
        <is>
          <t>Viande bovine</t>
        </is>
      </c>
      <c r="D189" t="inlineStr">
        <is>
          <t>France</t>
        </is>
      </c>
      <c r="E189" t="inlineStr">
        <is>
          <t>2015</t>
        </is>
      </c>
      <c r="F189" t="inlineStr">
        <is>
          <t>kt</t>
        </is>
      </c>
      <c r="G189" t="inlineStr"/>
      <c r="H189" t="inlineStr"/>
      <c r="I189" t="inlineStr"/>
      <c r="J189" t="inlineStr"/>
      <c r="K189" t="inlineStr"/>
      <c r="L189" t="inlineStr"/>
      <c r="M189" t="inlineStr"/>
      <c r="N189" t="n">
        <v>13.5</v>
      </c>
      <c r="O189" t="inlineStr"/>
      <c r="P189" t="inlineStr"/>
    </row>
    <row r="190" ht="15" customHeight="1">
      <c r="A190" s="154" t="inlineStr">
        <is>
          <t>Produits transformés</t>
        </is>
      </c>
      <c r="B190" t="inlineStr">
        <is>
          <t>Alimentation humaine</t>
        </is>
      </c>
      <c r="C190" t="inlineStr">
        <is>
          <t>Viande bovine</t>
        </is>
      </c>
      <c r="D190" t="inlineStr">
        <is>
          <t>France</t>
        </is>
      </c>
      <c r="E190" t="inlineStr">
        <is>
          <t>2015</t>
        </is>
      </c>
      <c r="F190" t="inlineStr">
        <is>
          <t>kt</t>
        </is>
      </c>
      <c r="G190" t="inlineStr"/>
      <c r="H190" t="inlineStr"/>
      <c r="I190" t="inlineStr"/>
      <c r="J190" t="inlineStr"/>
      <c r="K190" t="inlineStr"/>
      <c r="L190" t="inlineStr"/>
      <c r="M190" t="inlineStr"/>
      <c r="N190" t="n">
        <v>13.5</v>
      </c>
      <c r="O190" t="inlineStr"/>
      <c r="P190" t="inlineStr"/>
    </row>
    <row r="191" ht="15" customHeight="1">
      <c r="A191" s="154" t="inlineStr">
        <is>
          <t>Farines et graisses animales</t>
        </is>
      </c>
      <c r="B191" t="inlineStr">
        <is>
          <t>Energie</t>
        </is>
      </c>
      <c r="C191" t="inlineStr">
        <is>
          <t>Viande bovine</t>
        </is>
      </c>
      <c r="D191" t="inlineStr">
        <is>
          <t>France</t>
        </is>
      </c>
      <c r="E191" t="inlineStr">
        <is>
          <t>2015</t>
        </is>
      </c>
      <c r="F191" t="inlineStr">
        <is>
          <t>kt</t>
        </is>
      </c>
      <c r="G191" t="inlineStr"/>
      <c r="H191" t="inlineStr"/>
      <c r="I191" t="inlineStr"/>
      <c r="J191" t="inlineStr"/>
      <c r="K191" t="inlineStr"/>
      <c r="L191" t="inlineStr"/>
      <c r="M191" t="inlineStr"/>
      <c r="N191" t="n">
        <v>30.9</v>
      </c>
      <c r="O191" t="n">
        <v>0</v>
      </c>
      <c r="P191" t="n">
        <v>367</v>
      </c>
    </row>
    <row r="192" ht="15" customHeight="1">
      <c r="A192" s="154" t="inlineStr">
        <is>
          <t>Farines et graisses animales</t>
        </is>
      </c>
      <c r="B192" t="inlineStr">
        <is>
          <t>Fertilisation</t>
        </is>
      </c>
      <c r="C192" t="inlineStr">
        <is>
          <t>Viande bovine</t>
        </is>
      </c>
      <c r="D192" t="inlineStr">
        <is>
          <t>France</t>
        </is>
      </c>
      <c r="E192" t="inlineStr">
        <is>
          <t>2015</t>
        </is>
      </c>
      <c r="F192" t="inlineStr">
        <is>
          <t>kt</t>
        </is>
      </c>
      <c r="G192" t="inlineStr"/>
      <c r="H192" t="inlineStr"/>
      <c r="I192" t="inlineStr"/>
      <c r="J192" t="inlineStr"/>
      <c r="K192" t="inlineStr"/>
      <c r="L192" t="inlineStr"/>
      <c r="M192" t="inlineStr"/>
      <c r="N192" t="n">
        <v>24.4</v>
      </c>
      <c r="O192" t="n">
        <v>0</v>
      </c>
      <c r="P192" t="n">
        <v>367</v>
      </c>
    </row>
    <row r="193" ht="15" customHeight="1">
      <c r="A193" s="154" t="inlineStr">
        <is>
          <t>Farines et graisses animales</t>
        </is>
      </c>
      <c r="B193" t="inlineStr">
        <is>
          <t>Usages non-alimentaires</t>
        </is>
      </c>
      <c r="C193" t="inlineStr">
        <is>
          <t>Viande bovine</t>
        </is>
      </c>
      <c r="D193" t="inlineStr">
        <is>
          <t>France</t>
        </is>
      </c>
      <c r="E193" t="inlineStr">
        <is>
          <t>2015</t>
        </is>
      </c>
      <c r="F193" t="inlineStr">
        <is>
          <t>kt</t>
        </is>
      </c>
      <c r="G193" t="inlineStr"/>
      <c r="H193" t="inlineStr"/>
      <c r="I193" t="inlineStr"/>
      <c r="J193" t="inlineStr"/>
      <c r="K193" t="inlineStr"/>
      <c r="L193" t="inlineStr"/>
      <c r="M193" t="inlineStr"/>
      <c r="N193" t="n">
        <v>55.3</v>
      </c>
      <c r="O193" t="n">
        <v>0</v>
      </c>
      <c r="P193" t="n">
        <v>367</v>
      </c>
    </row>
    <row r="194" ht="15" customHeight="1">
      <c r="A194" s="154" t="inlineStr">
        <is>
          <t>Farines et graisses animales</t>
        </is>
      </c>
      <c r="B194" t="inlineStr">
        <is>
          <t>Débouchés</t>
        </is>
      </c>
      <c r="C194" t="inlineStr">
        <is>
          <t>Viande bovine</t>
        </is>
      </c>
      <c r="D194" t="inlineStr">
        <is>
          <t>France</t>
        </is>
      </c>
      <c r="E194" t="inlineStr">
        <is>
          <t>2015</t>
        </is>
      </c>
      <c r="F194" t="inlineStr">
        <is>
          <t>kt</t>
        </is>
      </c>
      <c r="G194" t="inlineStr"/>
      <c r="H194" t="inlineStr"/>
      <c r="I194" t="inlineStr"/>
      <c r="J194" t="inlineStr"/>
      <c r="K194" t="inlineStr"/>
      <c r="L194" t="inlineStr"/>
      <c r="M194" t="inlineStr"/>
      <c r="N194" t="n">
        <v>55.3</v>
      </c>
      <c r="O194" t="n">
        <v>0</v>
      </c>
      <c r="P194" t="n">
        <v>367</v>
      </c>
    </row>
    <row r="195" ht="15" customHeight="1">
      <c r="A195" s="154" t="inlineStr">
        <is>
          <t>Farines animales</t>
        </is>
      </c>
      <c r="B195" t="inlineStr">
        <is>
          <t>Energie</t>
        </is>
      </c>
      <c r="C195" t="inlineStr">
        <is>
          <t>Viande bovine</t>
        </is>
      </c>
      <c r="D195" t="inlineStr">
        <is>
          <t>France</t>
        </is>
      </c>
      <c r="E195" t="inlineStr">
        <is>
          <t>2015</t>
        </is>
      </c>
      <c r="F195" t="inlineStr">
        <is>
          <t>kt</t>
        </is>
      </c>
      <c r="G195" t="inlineStr">
        <is>
          <t>Valorisation des farines animales en énergie</t>
        </is>
      </c>
      <c r="H195" t="inlineStr">
        <is>
          <t>SIFCO</t>
        </is>
      </c>
      <c r="I195" t="inlineStr">
        <is>
          <t>Statistique comprenant également les autres espèces ainsi que les exportations = extrapolation à partir de la production de C3 de chaque espèce et des exportations tous débouchés confondus</t>
        </is>
      </c>
      <c r="J195" t="inlineStr">
        <is>
          <t>Volume</t>
        </is>
      </c>
      <c r="K195" t="inlineStr">
        <is>
          <t>Valorisation des farines animales en énergie</t>
        </is>
      </c>
      <c r="L195" t="inlineStr">
        <is>
          <t>Coproduits - SIFCO</t>
        </is>
      </c>
      <c r="M195" t="inlineStr">
        <is>
          <t>Très faible</t>
        </is>
      </c>
      <c r="N195" t="n">
        <v>5.63</v>
      </c>
      <c r="O195" t="n">
        <v>0</v>
      </c>
      <c r="P195" t="n">
        <v>367</v>
      </c>
    </row>
    <row r="196" ht="15" customHeight="1">
      <c r="A196" s="154" t="inlineStr">
        <is>
          <t>Farines animales</t>
        </is>
      </c>
      <c r="B196" t="inlineStr">
        <is>
          <t>Fertilisation</t>
        </is>
      </c>
      <c r="C196" t="inlineStr">
        <is>
          <t>Viande bovine</t>
        </is>
      </c>
      <c r="D196" t="inlineStr">
        <is>
          <t>France</t>
        </is>
      </c>
      <c r="E196" t="inlineStr">
        <is>
          <t>2015</t>
        </is>
      </c>
      <c r="F196" t="inlineStr">
        <is>
          <t>kt</t>
        </is>
      </c>
      <c r="G196" t="inlineStr">
        <is>
          <t>Valorisation des farines animales en fertilisation</t>
        </is>
      </c>
      <c r="H196" t="inlineStr">
        <is>
          <t>SIFCO</t>
        </is>
      </c>
      <c r="I196" t="inlineStr">
        <is>
          <t>Statistique comprenant également les autres espèces ainsi que les exportations = extrapolation à partir de la production de C3 de chaque espèce et des exportations tous débouchés confondus</t>
        </is>
      </c>
      <c r="J196" t="inlineStr">
        <is>
          <t>Volume</t>
        </is>
      </c>
      <c r="K196" t="inlineStr">
        <is>
          <t>Valorisation des farines animales en fertilisation</t>
        </is>
      </c>
      <c r="L196" t="inlineStr">
        <is>
          <t>Coproduits - SIFCO</t>
        </is>
      </c>
      <c r="M196" t="inlineStr">
        <is>
          <t>Très faible</t>
        </is>
      </c>
      <c r="N196" t="n">
        <v>24.4</v>
      </c>
      <c r="O196" t="n">
        <v>0</v>
      </c>
      <c r="P196" t="n">
        <v>367</v>
      </c>
    </row>
    <row r="197" ht="15" customHeight="1">
      <c r="A197" s="154" t="inlineStr">
        <is>
          <t>Farines animales</t>
        </is>
      </c>
      <c r="B197" t="inlineStr">
        <is>
          <t>Usages non-alimentaires</t>
        </is>
      </c>
      <c r="C197" t="inlineStr">
        <is>
          <t>Viande bovine</t>
        </is>
      </c>
      <c r="D197" t="inlineStr">
        <is>
          <t>France</t>
        </is>
      </c>
      <c r="E197" t="inlineStr">
        <is>
          <t>2015</t>
        </is>
      </c>
      <c r="F197" t="inlineStr">
        <is>
          <t>kt</t>
        </is>
      </c>
      <c r="G197" t="inlineStr"/>
      <c r="H197" t="inlineStr"/>
      <c r="I197" t="inlineStr"/>
      <c r="J197" t="inlineStr"/>
      <c r="K197" t="inlineStr"/>
      <c r="L197" t="inlineStr"/>
      <c r="M197" t="inlineStr"/>
      <c r="N197" t="n">
        <v>30.1</v>
      </c>
      <c r="O197" t="n">
        <v>0</v>
      </c>
      <c r="P197" t="n">
        <v>367</v>
      </c>
    </row>
    <row r="198" ht="15" customHeight="1">
      <c r="A198" s="154" t="inlineStr">
        <is>
          <t>Farines animales</t>
        </is>
      </c>
      <c r="B198" t="inlineStr">
        <is>
          <t>Débouchés</t>
        </is>
      </c>
      <c r="C198" t="inlineStr">
        <is>
          <t>Viande bovine</t>
        </is>
      </c>
      <c r="D198" t="inlineStr">
        <is>
          <t>France</t>
        </is>
      </c>
      <c r="E198" t="inlineStr">
        <is>
          <t>2015</t>
        </is>
      </c>
      <c r="F198" t="inlineStr">
        <is>
          <t>kt</t>
        </is>
      </c>
      <c r="G198" t="inlineStr"/>
      <c r="H198" t="inlineStr"/>
      <c r="I198" t="inlineStr"/>
      <c r="J198" t="inlineStr"/>
      <c r="K198" t="inlineStr"/>
      <c r="L198" t="inlineStr"/>
      <c r="M198" t="inlineStr"/>
      <c r="N198" t="n">
        <v>30.1</v>
      </c>
      <c r="O198" t="n">
        <v>0</v>
      </c>
      <c r="P198" t="n">
        <v>367</v>
      </c>
    </row>
    <row r="199" ht="15" customHeight="1">
      <c r="A199" s="154" t="inlineStr">
        <is>
          <t>Graisses animales</t>
        </is>
      </c>
      <c r="B199" t="inlineStr">
        <is>
          <t>Energie</t>
        </is>
      </c>
      <c r="C199" t="inlineStr">
        <is>
          <t>Viande bovine</t>
        </is>
      </c>
      <c r="D199" t="inlineStr">
        <is>
          <t>France</t>
        </is>
      </c>
      <c r="E199" t="inlineStr">
        <is>
          <t>2015</t>
        </is>
      </c>
      <c r="F199" t="inlineStr">
        <is>
          <t>kt</t>
        </is>
      </c>
      <c r="G199" t="inlineStr">
        <is>
          <t>Valorisation des graisses animales en énergie</t>
        </is>
      </c>
      <c r="H199" t="inlineStr">
        <is>
          <t>SIFCO</t>
        </is>
      </c>
      <c r="I199" t="inlineStr">
        <is>
          <t>Statistique comprenant également les autres espèces ainsi que les exportations = extrapolation à partir de la production de C3 de chaque espèce et des exportations tous débouchés confondus</t>
        </is>
      </c>
      <c r="J199" t="inlineStr">
        <is>
          <t>Volume</t>
        </is>
      </c>
      <c r="K199" t="inlineStr">
        <is>
          <t>Valorisation des graisses animales en énergie</t>
        </is>
      </c>
      <c r="L199" t="inlineStr">
        <is>
          <t>Coproduits - SIFCO</t>
        </is>
      </c>
      <c r="M199" t="inlineStr">
        <is>
          <t>Très faible</t>
        </is>
      </c>
      <c r="N199" t="n">
        <v>25.2</v>
      </c>
      <c r="O199" t="n">
        <v>0</v>
      </c>
      <c r="P199" t="n">
        <v>367</v>
      </c>
    </row>
    <row r="200" ht="15" customHeight="1">
      <c r="A200" s="154" t="inlineStr">
        <is>
          <t>Graisses animales</t>
        </is>
      </c>
      <c r="B200" t="inlineStr">
        <is>
          <t>Usages non-alimentaires</t>
        </is>
      </c>
      <c r="C200" t="inlineStr">
        <is>
          <t>Viande bovine</t>
        </is>
      </c>
      <c r="D200" t="inlineStr">
        <is>
          <t>France</t>
        </is>
      </c>
      <c r="E200" t="inlineStr">
        <is>
          <t>2015</t>
        </is>
      </c>
      <c r="F200" t="inlineStr">
        <is>
          <t>kt</t>
        </is>
      </c>
      <c r="G200" t="inlineStr"/>
      <c r="H200" t="inlineStr"/>
      <c r="I200" t="inlineStr"/>
      <c r="J200" t="inlineStr"/>
      <c r="K200" t="inlineStr"/>
      <c r="L200" t="inlineStr"/>
      <c r="M200" t="inlineStr"/>
      <c r="N200" t="n">
        <v>25.2</v>
      </c>
      <c r="O200" t="n">
        <v>0</v>
      </c>
      <c r="P200" t="n">
        <v>367</v>
      </c>
    </row>
    <row r="201" ht="15" customHeight="1">
      <c r="A201" s="154" t="inlineStr">
        <is>
          <t>Graisses animales</t>
        </is>
      </c>
      <c r="B201" t="inlineStr">
        <is>
          <t>Débouchés</t>
        </is>
      </c>
      <c r="C201" t="inlineStr">
        <is>
          <t>Viande bovine</t>
        </is>
      </c>
      <c r="D201" t="inlineStr">
        <is>
          <t>France</t>
        </is>
      </c>
      <c r="E201" t="inlineStr">
        <is>
          <t>2015</t>
        </is>
      </c>
      <c r="F201" t="inlineStr">
        <is>
          <t>kt</t>
        </is>
      </c>
      <c r="G201" t="inlineStr"/>
      <c r="H201" t="inlineStr"/>
      <c r="I201" t="inlineStr"/>
      <c r="J201" t="inlineStr"/>
      <c r="K201" t="inlineStr"/>
      <c r="L201" t="inlineStr"/>
      <c r="M201" t="inlineStr"/>
      <c r="N201" t="n">
        <v>25.2</v>
      </c>
      <c r="O201" t="n">
        <v>0</v>
      </c>
      <c r="P201" t="n">
        <v>367</v>
      </c>
    </row>
    <row r="202" ht="15" customHeight="1">
      <c r="A202" s="154" t="inlineStr">
        <is>
          <t>PAT et CGA</t>
        </is>
      </c>
      <c r="B202" t="inlineStr">
        <is>
          <t>Alimentation animale rente</t>
        </is>
      </c>
      <c r="C202" t="inlineStr">
        <is>
          <t>Viande bovine</t>
        </is>
      </c>
      <c r="D202" t="inlineStr">
        <is>
          <t>France</t>
        </is>
      </c>
      <c r="E202" t="inlineStr">
        <is>
          <t>2015</t>
        </is>
      </c>
      <c r="F202" t="inlineStr">
        <is>
          <t>kt</t>
        </is>
      </c>
      <c r="G202" t="inlineStr"/>
      <c r="H202" t="inlineStr"/>
      <c r="I202" t="inlineStr"/>
      <c r="J202" t="inlineStr"/>
      <c r="K202" t="inlineStr"/>
      <c r="L202" t="inlineStr"/>
      <c r="M202" t="inlineStr"/>
      <c r="N202" t="n">
        <v>19.6</v>
      </c>
      <c r="O202" t="inlineStr"/>
      <c r="P202" t="inlineStr"/>
    </row>
    <row r="203" ht="15" customHeight="1">
      <c r="A203" s="154" t="inlineStr">
        <is>
          <t>PAT et CGA</t>
        </is>
      </c>
      <c r="B203" t="inlineStr">
        <is>
          <t>Petfood</t>
        </is>
      </c>
      <c r="C203" t="inlineStr">
        <is>
          <t>Viande bovine</t>
        </is>
      </c>
      <c r="D203" t="inlineStr">
        <is>
          <t>France</t>
        </is>
      </c>
      <c r="E203" t="inlineStr">
        <is>
          <t>2015</t>
        </is>
      </c>
      <c r="F203" t="inlineStr">
        <is>
          <t>kt</t>
        </is>
      </c>
      <c r="G203" t="inlineStr"/>
      <c r="H203" t="inlineStr"/>
      <c r="I203" t="inlineStr"/>
      <c r="J203" t="inlineStr"/>
      <c r="K203" t="inlineStr"/>
      <c r="L203" t="inlineStr"/>
      <c r="M203" t="inlineStr"/>
      <c r="N203" t="n">
        <v>145</v>
      </c>
      <c r="O203" t="inlineStr"/>
      <c r="P203" t="inlineStr"/>
    </row>
    <row r="204" ht="15" customHeight="1">
      <c r="A204" s="154" t="inlineStr">
        <is>
          <t>PAT et CGA</t>
        </is>
      </c>
      <c r="B204" t="inlineStr">
        <is>
          <t>Aquaculture</t>
        </is>
      </c>
      <c r="C204" t="inlineStr">
        <is>
          <t>Viande bovine</t>
        </is>
      </c>
      <c r="D204" t="inlineStr">
        <is>
          <t>France</t>
        </is>
      </c>
      <c r="E204" t="inlineStr">
        <is>
          <t>2015</t>
        </is>
      </c>
      <c r="F204" t="inlineStr">
        <is>
          <t>kt</t>
        </is>
      </c>
      <c r="G204" t="inlineStr"/>
      <c r="H204" t="inlineStr"/>
      <c r="I204" t="inlineStr"/>
      <c r="J204" t="inlineStr"/>
      <c r="K204" t="inlineStr"/>
      <c r="L204" t="inlineStr"/>
      <c r="M204" t="inlineStr"/>
      <c r="N204" t="n">
        <v>0</v>
      </c>
      <c r="O204" t="inlineStr"/>
      <c r="P204" t="inlineStr"/>
    </row>
    <row r="205" ht="15" customHeight="1">
      <c r="A205" s="154" t="inlineStr">
        <is>
          <t>PAT et CGA</t>
        </is>
      </c>
      <c r="B205" t="inlineStr">
        <is>
          <t>Energie</t>
        </is>
      </c>
      <c r="C205" t="inlineStr">
        <is>
          <t>Viande bovine</t>
        </is>
      </c>
      <c r="D205" t="inlineStr">
        <is>
          <t>France</t>
        </is>
      </c>
      <c r="E205" t="inlineStr">
        <is>
          <t>2015</t>
        </is>
      </c>
      <c r="F205" t="inlineStr">
        <is>
          <t>kt</t>
        </is>
      </c>
      <c r="G205" t="inlineStr"/>
      <c r="H205" t="inlineStr"/>
      <c r="I205" t="inlineStr"/>
      <c r="J205" t="inlineStr"/>
      <c r="K205" t="inlineStr"/>
      <c r="L205" t="inlineStr"/>
      <c r="M205" t="inlineStr"/>
      <c r="N205" t="n">
        <v>6.57</v>
      </c>
      <c r="O205" t="inlineStr"/>
      <c r="P205" t="inlineStr"/>
    </row>
    <row r="206" ht="15" customHeight="1">
      <c r="A206" s="154" t="inlineStr">
        <is>
          <t>PAT et CGA</t>
        </is>
      </c>
      <c r="B206" t="inlineStr">
        <is>
          <t>Fertilisation</t>
        </is>
      </c>
      <c r="C206" t="inlineStr">
        <is>
          <t>Viande bovine</t>
        </is>
      </c>
      <c r="D206" t="inlineStr">
        <is>
          <t>France</t>
        </is>
      </c>
      <c r="E206" t="inlineStr">
        <is>
          <t>2015</t>
        </is>
      </c>
      <c r="F206" t="inlineStr">
        <is>
          <t>kt</t>
        </is>
      </c>
      <c r="G206" t="inlineStr"/>
      <c r="H206" t="inlineStr"/>
      <c r="I206" t="inlineStr"/>
      <c r="J206" t="inlineStr"/>
      <c r="K206" t="inlineStr"/>
      <c r="L206" t="inlineStr"/>
      <c r="M206" t="inlineStr"/>
      <c r="N206" t="n">
        <v>8.25</v>
      </c>
      <c r="O206" t="inlineStr"/>
      <c r="P206" t="inlineStr"/>
    </row>
    <row r="207" ht="15" customHeight="1">
      <c r="A207" s="154" t="inlineStr">
        <is>
          <t>PAT et CGA</t>
        </is>
      </c>
      <c r="B207" t="inlineStr">
        <is>
          <t>Autres industries</t>
        </is>
      </c>
      <c r="C207" t="inlineStr">
        <is>
          <t>Viande bovine</t>
        </is>
      </c>
      <c r="D207" t="inlineStr">
        <is>
          <t>France</t>
        </is>
      </c>
      <c r="E207" t="inlineStr">
        <is>
          <t>2015</t>
        </is>
      </c>
      <c r="F207" t="inlineStr">
        <is>
          <t>kt</t>
        </is>
      </c>
      <c r="G207" t="inlineStr"/>
      <c r="H207" t="inlineStr"/>
      <c r="I207" t="inlineStr"/>
      <c r="J207" t="inlineStr"/>
      <c r="K207" t="inlineStr"/>
      <c r="L207" t="inlineStr"/>
      <c r="M207" t="inlineStr"/>
      <c r="N207" t="n">
        <v>25.1</v>
      </c>
      <c r="O207" t="inlineStr"/>
      <c r="P207" t="inlineStr"/>
    </row>
    <row r="208" ht="15" customHeight="1">
      <c r="A208" s="154" t="inlineStr">
        <is>
          <t>PAT et CGA</t>
        </is>
      </c>
      <c r="B208" t="inlineStr">
        <is>
          <t>Autres usages (ou usages inconnus)</t>
        </is>
      </c>
      <c r="C208" t="inlineStr">
        <is>
          <t>Viande bovine</t>
        </is>
      </c>
      <c r="D208" t="inlineStr">
        <is>
          <t>France</t>
        </is>
      </c>
      <c r="E208" t="inlineStr">
        <is>
          <t>2015</t>
        </is>
      </c>
      <c r="F208" t="inlineStr">
        <is>
          <t>kt</t>
        </is>
      </c>
      <c r="G208" t="inlineStr"/>
      <c r="H208" t="inlineStr"/>
      <c r="I208" t="inlineStr"/>
      <c r="J208" t="inlineStr"/>
      <c r="K208" t="inlineStr"/>
      <c r="L208" t="inlineStr"/>
      <c r="M208" t="inlineStr"/>
      <c r="N208" t="n">
        <v>0</v>
      </c>
      <c r="O208" t="inlineStr"/>
      <c r="P208" t="inlineStr"/>
    </row>
    <row r="209" ht="15" customHeight="1">
      <c r="A209" s="154" t="inlineStr">
        <is>
          <t>PAT et CGA</t>
        </is>
      </c>
      <c r="B209" t="inlineStr">
        <is>
          <t>Export</t>
        </is>
      </c>
      <c r="C209" t="inlineStr">
        <is>
          <t>Viande bovine</t>
        </is>
      </c>
      <c r="D209" t="inlineStr">
        <is>
          <t>France</t>
        </is>
      </c>
      <c r="E209" t="inlineStr">
        <is>
          <t>2015</t>
        </is>
      </c>
      <c r="F209" t="inlineStr">
        <is>
          <t>kt</t>
        </is>
      </c>
      <c r="G209" t="inlineStr"/>
      <c r="H209" t="inlineStr"/>
      <c r="I209" t="inlineStr"/>
      <c r="J209" t="inlineStr"/>
      <c r="K209" t="inlineStr"/>
      <c r="L209" t="inlineStr"/>
      <c r="M209" t="inlineStr"/>
      <c r="N209" t="n">
        <v>275</v>
      </c>
      <c r="O209" t="inlineStr"/>
      <c r="P209" t="inlineStr"/>
    </row>
    <row r="210" ht="15" customHeight="1">
      <c r="A210" s="154" t="inlineStr">
        <is>
          <t>PAT et CGA</t>
        </is>
      </c>
      <c r="B210" t="inlineStr">
        <is>
          <t>Alimentation animale</t>
        </is>
      </c>
      <c r="C210" t="inlineStr">
        <is>
          <t>Viande bovine</t>
        </is>
      </c>
      <c r="D210" t="inlineStr">
        <is>
          <t>France</t>
        </is>
      </c>
      <c r="E210" t="inlineStr">
        <is>
          <t>2015</t>
        </is>
      </c>
      <c r="F210" t="inlineStr">
        <is>
          <t>kt</t>
        </is>
      </c>
      <c r="G210" t="inlineStr"/>
      <c r="H210" t="inlineStr"/>
      <c r="I210" t="inlineStr"/>
      <c r="J210" t="inlineStr"/>
      <c r="K210" t="inlineStr"/>
      <c r="L210" t="inlineStr"/>
      <c r="M210" t="inlineStr"/>
      <c r="N210" t="n">
        <v>165</v>
      </c>
      <c r="O210" t="inlineStr"/>
      <c r="P210" t="inlineStr"/>
    </row>
    <row r="211" ht="15" customHeight="1">
      <c r="A211" s="154" t="inlineStr">
        <is>
          <t>PAT et CGA</t>
        </is>
      </c>
      <c r="B211" t="inlineStr">
        <is>
          <t>Usages alimentaires</t>
        </is>
      </c>
      <c r="C211" t="inlineStr">
        <is>
          <t>Viande bovine</t>
        </is>
      </c>
      <c r="D211" t="inlineStr">
        <is>
          <t>France</t>
        </is>
      </c>
      <c r="E211" t="inlineStr">
        <is>
          <t>2015</t>
        </is>
      </c>
      <c r="F211" t="inlineStr">
        <is>
          <t>kt</t>
        </is>
      </c>
      <c r="G211" t="inlineStr"/>
      <c r="H211" t="inlineStr"/>
      <c r="I211" t="inlineStr"/>
      <c r="J211" t="inlineStr"/>
      <c r="K211" t="inlineStr"/>
      <c r="L211" t="inlineStr"/>
      <c r="M211" t="inlineStr"/>
      <c r="N211" t="n">
        <v>178</v>
      </c>
      <c r="O211" t="inlineStr"/>
      <c r="P211" t="inlineStr"/>
    </row>
    <row r="212" ht="15" customHeight="1">
      <c r="A212" s="154" t="inlineStr">
        <is>
          <t>PAT et CGA</t>
        </is>
      </c>
      <c r="B212" t="inlineStr">
        <is>
          <t>Débouchés</t>
        </is>
      </c>
      <c r="C212" t="inlineStr">
        <is>
          <t>Viande bovine</t>
        </is>
      </c>
      <c r="D212" t="inlineStr">
        <is>
          <t>France</t>
        </is>
      </c>
      <c r="E212" t="inlineStr">
        <is>
          <t>2015</t>
        </is>
      </c>
      <c r="F212" t="inlineStr">
        <is>
          <t>kt</t>
        </is>
      </c>
      <c r="G212" t="inlineStr"/>
      <c r="H212" t="inlineStr"/>
      <c r="I212" t="inlineStr"/>
      <c r="J212" t="inlineStr"/>
      <c r="K212" t="inlineStr"/>
      <c r="L212" t="inlineStr"/>
      <c r="M212" t="inlineStr"/>
      <c r="N212" t="n">
        <v>218</v>
      </c>
      <c r="O212" t="inlineStr"/>
      <c r="P212" t="inlineStr"/>
    </row>
    <row r="213" ht="15" customHeight="1">
      <c r="A213" s="154" t="inlineStr">
        <is>
          <t>PAT et CGA</t>
        </is>
      </c>
      <c r="B213" t="inlineStr">
        <is>
          <t>Usages non-alimentaires</t>
        </is>
      </c>
      <c r="C213" t="inlineStr">
        <is>
          <t>Viande bovine</t>
        </is>
      </c>
      <c r="D213" t="inlineStr">
        <is>
          <t>France</t>
        </is>
      </c>
      <c r="E213" t="inlineStr">
        <is>
          <t>2015</t>
        </is>
      </c>
      <c r="F213" t="inlineStr">
        <is>
          <t>kt</t>
        </is>
      </c>
      <c r="G213" t="inlineStr"/>
      <c r="H213" t="inlineStr"/>
      <c r="I213" t="inlineStr"/>
      <c r="J213" t="inlineStr"/>
      <c r="K213" t="inlineStr"/>
      <c r="L213" t="inlineStr"/>
      <c r="M213" t="inlineStr"/>
      <c r="N213" t="n">
        <v>39.9</v>
      </c>
      <c r="O213" t="inlineStr"/>
      <c r="P213" t="inlineStr"/>
    </row>
    <row r="214" ht="15" customHeight="1">
      <c r="A214" s="154" t="inlineStr">
        <is>
          <t>PAT et CGA</t>
        </is>
      </c>
      <c r="B214" t="inlineStr">
        <is>
          <t>Autres IAA</t>
        </is>
      </c>
      <c r="C214" t="inlineStr">
        <is>
          <t>Viande bovine</t>
        </is>
      </c>
      <c r="D214" t="inlineStr">
        <is>
          <t>France</t>
        </is>
      </c>
      <c r="E214" t="inlineStr">
        <is>
          <t>2015</t>
        </is>
      </c>
      <c r="F214" t="inlineStr">
        <is>
          <t>kt</t>
        </is>
      </c>
      <c r="G214" t="inlineStr"/>
      <c r="H214" t="inlineStr"/>
      <c r="I214" t="inlineStr"/>
      <c r="J214" t="inlineStr"/>
      <c r="K214" t="inlineStr"/>
      <c r="L214" t="inlineStr"/>
      <c r="M214" t="inlineStr"/>
      <c r="N214" t="n">
        <v>13.5</v>
      </c>
      <c r="O214" t="inlineStr"/>
      <c r="P214" t="inlineStr"/>
    </row>
    <row r="215" ht="15" customHeight="1">
      <c r="A215" s="154" t="inlineStr">
        <is>
          <t>PAT et CGA</t>
        </is>
      </c>
      <c r="B215" t="inlineStr">
        <is>
          <t>Alimentation humaine</t>
        </is>
      </c>
      <c r="C215" t="inlineStr">
        <is>
          <t>Viande bovine</t>
        </is>
      </c>
      <c r="D215" t="inlineStr">
        <is>
          <t>France</t>
        </is>
      </c>
      <c r="E215" t="inlineStr">
        <is>
          <t>2015</t>
        </is>
      </c>
      <c r="F215" t="inlineStr">
        <is>
          <t>kt</t>
        </is>
      </c>
      <c r="G215" t="inlineStr"/>
      <c r="H215" t="inlineStr"/>
      <c r="I215" t="inlineStr"/>
      <c r="J215" t="inlineStr"/>
      <c r="K215" t="inlineStr"/>
      <c r="L215" t="inlineStr"/>
      <c r="M215" t="inlineStr"/>
      <c r="N215" t="n">
        <v>13.5</v>
      </c>
      <c r="O215" t="inlineStr"/>
      <c r="P215" t="inlineStr"/>
    </row>
    <row r="216" ht="15" customHeight="1">
      <c r="A216" s="154" t="inlineStr">
        <is>
          <t>Protéines animales transformées</t>
        </is>
      </c>
      <c r="B216" t="inlineStr">
        <is>
          <t>Alimentation animale rente</t>
        </is>
      </c>
      <c r="C216" t="inlineStr">
        <is>
          <t>Viande bovine</t>
        </is>
      </c>
      <c r="D216" t="inlineStr">
        <is>
          <t>France</t>
        </is>
      </c>
      <c r="E216" t="inlineStr">
        <is>
          <t>2015</t>
        </is>
      </c>
      <c r="F216" t="inlineStr">
        <is>
          <t>kt</t>
        </is>
      </c>
      <c r="G216" t="inlineStr">
        <is>
          <t>Valorisation des PAT en alimentation animale rente</t>
        </is>
      </c>
      <c r="H216" t="inlineStr">
        <is>
          <t>SIFCO</t>
        </is>
      </c>
      <c r="I216" t="inlineStr">
        <is>
          <t>Statistique comprenant également les autres espèces ainsi que les exportations = extrapolation à partir de la production de C3 de chaque espèce et des exportations tous débouchés confondus</t>
        </is>
      </c>
      <c r="J216" t="inlineStr">
        <is>
          <t>Volume</t>
        </is>
      </c>
      <c r="K216" t="inlineStr">
        <is>
          <t>Valorisation des PAT en alimentation animale rente</t>
        </is>
      </c>
      <c r="L216" t="inlineStr">
        <is>
          <t>Coproduits - SIFCO</t>
        </is>
      </c>
      <c r="M216" t="inlineStr">
        <is>
          <t>Très faible</t>
        </is>
      </c>
      <c r="N216" t="n">
        <v>8.949999999999999</v>
      </c>
      <c r="O216" t="inlineStr"/>
      <c r="P216" t="inlineStr"/>
    </row>
    <row r="217" ht="15" customHeight="1">
      <c r="A217" s="154" t="inlineStr">
        <is>
          <t>Protéines animales transformées</t>
        </is>
      </c>
      <c r="B217" t="inlineStr">
        <is>
          <t>Petfood</t>
        </is>
      </c>
      <c r="C217" t="inlineStr">
        <is>
          <t>Viande bovine</t>
        </is>
      </c>
      <c r="D217" t="inlineStr">
        <is>
          <t>France</t>
        </is>
      </c>
      <c r="E217" t="inlineStr">
        <is>
          <t>2015</t>
        </is>
      </c>
      <c r="F217" t="inlineStr">
        <is>
          <t>kt</t>
        </is>
      </c>
      <c r="G217" t="inlineStr">
        <is>
          <t>Valorisation des PAT en petfood</t>
        </is>
      </c>
      <c r="H217" t="inlineStr">
        <is>
          <t>SIFCO</t>
        </is>
      </c>
      <c r="I217" t="inlineStr">
        <is>
          <t>Statistique comprenant également les autres espèces ainsi que les exportations = extrapolation à partir de la production de C3 de chaque espèce et des exportations tous débouchés confondus</t>
        </is>
      </c>
      <c r="J217" t="inlineStr">
        <is>
          <t>Volume</t>
        </is>
      </c>
      <c r="K217" t="inlineStr">
        <is>
          <t>Valorisation des PAT en petfood</t>
        </is>
      </c>
      <c r="L217" t="inlineStr">
        <is>
          <t>Coproduits - SIFCO</t>
        </is>
      </c>
      <c r="M217" t="inlineStr">
        <is>
          <t>Très faible</t>
        </is>
      </c>
      <c r="N217" t="n">
        <v>139</v>
      </c>
      <c r="O217" t="inlineStr"/>
      <c r="P217" t="inlineStr"/>
    </row>
    <row r="218" ht="15" customHeight="1">
      <c r="A218" s="154" t="inlineStr">
        <is>
          <t>Protéines animales transformées</t>
        </is>
      </c>
      <c r="B218" t="inlineStr">
        <is>
          <t>Aquaculture</t>
        </is>
      </c>
      <c r="C218" t="inlineStr">
        <is>
          <t>Viande bovine</t>
        </is>
      </c>
      <c r="D218" t="inlineStr">
        <is>
          <t>France</t>
        </is>
      </c>
      <c r="E218" t="inlineStr">
        <is>
          <t>2015</t>
        </is>
      </c>
      <c r="F218" t="inlineStr">
        <is>
          <t>kt</t>
        </is>
      </c>
      <c r="G218" t="inlineStr">
        <is>
          <t>Valorisation des PAT en aquaculture</t>
        </is>
      </c>
      <c r="H218" t="inlineStr">
        <is>
          <t>SIFCO</t>
        </is>
      </c>
      <c r="I218" t="inlineStr">
        <is>
          <t>Statistique comprenant également les autres espèces ainsi que les exportations = extrapolation à partir de la production de C3 de chaque espèce et des exportations tous débouchés confondus</t>
        </is>
      </c>
      <c r="J218" t="inlineStr">
        <is>
          <t>Volume</t>
        </is>
      </c>
      <c r="K218" t="inlineStr">
        <is>
          <t>Valorisation des PAT en aquaculture</t>
        </is>
      </c>
      <c r="L218" t="inlineStr">
        <is>
          <t>Coproduits - SIFCO</t>
        </is>
      </c>
      <c r="M218" t="inlineStr">
        <is>
          <t>Très faible</t>
        </is>
      </c>
      <c r="N218" t="n">
        <v>0</v>
      </c>
      <c r="O218" t="inlineStr"/>
      <c r="P218" t="inlineStr"/>
    </row>
    <row r="219" ht="15" customHeight="1">
      <c r="A219" s="154" t="inlineStr">
        <is>
          <t>Protéines animales transformées</t>
        </is>
      </c>
      <c r="B219" t="inlineStr">
        <is>
          <t>Energie</t>
        </is>
      </c>
      <c r="C219" t="inlineStr">
        <is>
          <t>Viande bovine</t>
        </is>
      </c>
      <c r="D219" t="inlineStr">
        <is>
          <t>France</t>
        </is>
      </c>
      <c r="E219" t="inlineStr">
        <is>
          <t>2015</t>
        </is>
      </c>
      <c r="F219" t="inlineStr">
        <is>
          <t>kt</t>
        </is>
      </c>
      <c r="G219" t="inlineStr">
        <is>
          <t>Valorisation des PAT en énergie</t>
        </is>
      </c>
      <c r="H219" t="inlineStr">
        <is>
          <t>SIFCO</t>
        </is>
      </c>
      <c r="I219" t="inlineStr">
        <is>
          <t>Statistique comprenant également les autres espèces ainsi que les exportations = extrapolation à partir de la production de C3 de chaque espèce et des exportations tous débouchés confondus</t>
        </is>
      </c>
      <c r="J219" t="inlineStr">
        <is>
          <t>Volume</t>
        </is>
      </c>
      <c r="K219" t="inlineStr">
        <is>
          <t>Valorisation des PAT en énergie</t>
        </is>
      </c>
      <c r="L219" t="inlineStr">
        <is>
          <t>Coproduits - SIFCO</t>
        </is>
      </c>
      <c r="M219" t="inlineStr">
        <is>
          <t>Très faible</t>
        </is>
      </c>
      <c r="N219" t="n">
        <v>0.61</v>
      </c>
      <c r="O219" t="inlineStr"/>
      <c r="P219" t="inlineStr"/>
    </row>
    <row r="220" ht="15" customHeight="1">
      <c r="A220" s="154" t="inlineStr">
        <is>
          <t>Protéines animales transformées</t>
        </is>
      </c>
      <c r="B220" t="inlineStr">
        <is>
          <t>Fertilisation</t>
        </is>
      </c>
      <c r="C220" t="inlineStr">
        <is>
          <t>Viande bovine</t>
        </is>
      </c>
      <c r="D220" t="inlineStr">
        <is>
          <t>France</t>
        </is>
      </c>
      <c r="E220" t="inlineStr">
        <is>
          <t>2015</t>
        </is>
      </c>
      <c r="F220" t="inlineStr">
        <is>
          <t>kt</t>
        </is>
      </c>
      <c r="G220" t="inlineStr">
        <is>
          <t>Valorisation des PAT en fertilisation</t>
        </is>
      </c>
      <c r="H220" t="inlineStr">
        <is>
          <t>SIFCO</t>
        </is>
      </c>
      <c r="I220" t="inlineStr">
        <is>
          <t>Statistique comprenant également les autres espèces ainsi que les exportations = extrapolation à partir de la production de C3 de chaque espèce et des exportations tous débouchés confondus</t>
        </is>
      </c>
      <c r="J220" t="inlineStr">
        <is>
          <t>Volume</t>
        </is>
      </c>
      <c r="K220" t="inlineStr">
        <is>
          <t>Valorisation des PAT en fertilisation</t>
        </is>
      </c>
      <c r="L220" t="inlineStr">
        <is>
          <t>Coproduits - SIFCO</t>
        </is>
      </c>
      <c r="M220" t="inlineStr">
        <is>
          <t>Très faible</t>
        </is>
      </c>
      <c r="N220" t="n">
        <v>8.25</v>
      </c>
      <c r="O220" t="inlineStr"/>
      <c r="P220" t="inlineStr"/>
    </row>
    <row r="221" ht="15" customHeight="1">
      <c r="A221" s="154" t="inlineStr">
        <is>
          <t>Protéines animales transformées</t>
        </is>
      </c>
      <c r="B221" t="inlineStr">
        <is>
          <t>Autres industries</t>
        </is>
      </c>
      <c r="C221" t="inlineStr">
        <is>
          <t>Viande bovine</t>
        </is>
      </c>
      <c r="D221" t="inlineStr">
        <is>
          <t>France</t>
        </is>
      </c>
      <c r="E221" t="inlineStr">
        <is>
          <t>2015</t>
        </is>
      </c>
      <c r="F221" t="inlineStr">
        <is>
          <t>kt</t>
        </is>
      </c>
      <c r="G221" t="inlineStr">
        <is>
          <t>Valorisation des PAT par les autres industries</t>
        </is>
      </c>
      <c r="H221" t="inlineStr">
        <is>
          <t>SIFCO</t>
        </is>
      </c>
      <c r="I221" t="inlineStr">
        <is>
          <t>Statistique comprenant également les autres espèces ainsi que les exportations = extrapolation à partir de la production de C3 de chaque espèce et des exportations tous débouchés confondus</t>
        </is>
      </c>
      <c r="J221" t="inlineStr">
        <is>
          <t>Volume</t>
        </is>
      </c>
      <c r="K221" t="inlineStr">
        <is>
          <t>Valorisation des PAT par les autres industries</t>
        </is>
      </c>
      <c r="L221" t="inlineStr">
        <is>
          <t>Coproduits - SIFCO</t>
        </is>
      </c>
      <c r="M221" t="inlineStr">
        <is>
          <t>Très faible</t>
        </is>
      </c>
      <c r="N221" t="n">
        <v>0.59</v>
      </c>
      <c r="O221" t="inlineStr"/>
      <c r="P221" t="inlineStr"/>
    </row>
    <row r="222" ht="15" customHeight="1">
      <c r="A222" s="154" t="inlineStr">
        <is>
          <t>Protéines animales transformées</t>
        </is>
      </c>
      <c r="B222" t="inlineStr">
        <is>
          <t>Autres usages (ou usages inconnus)</t>
        </is>
      </c>
      <c r="C222" t="inlineStr">
        <is>
          <t>Viande bovine</t>
        </is>
      </c>
      <c r="D222" t="inlineStr">
        <is>
          <t>France</t>
        </is>
      </c>
      <c r="E222" t="inlineStr">
        <is>
          <t>2015</t>
        </is>
      </c>
      <c r="F222" t="inlineStr">
        <is>
          <t>kt</t>
        </is>
      </c>
      <c r="G222" t="inlineStr">
        <is>
          <t>Valorisation des PAT pour d'autres usages</t>
        </is>
      </c>
      <c r="H222" t="inlineStr">
        <is>
          <t>SIFCO</t>
        </is>
      </c>
      <c r="I222" t="inlineStr">
        <is>
          <t>Statistique comprenant également les autres espèces ainsi que les exportations = extrapolation à partir de la production de C3 de chaque espèce et des exportations tous débouchés confondus</t>
        </is>
      </c>
      <c r="J222" t="inlineStr">
        <is>
          <t>Volume</t>
        </is>
      </c>
      <c r="K222" t="inlineStr">
        <is>
          <t>Valorisation des PAT pour d'autres usages</t>
        </is>
      </c>
      <c r="L222" t="inlineStr">
        <is>
          <t>Coproduits - SIFCO</t>
        </is>
      </c>
      <c r="M222" t="inlineStr">
        <is>
          <t>Très faible</t>
        </is>
      </c>
      <c r="N222" t="n">
        <v>0</v>
      </c>
      <c r="O222" t="inlineStr"/>
      <c r="P222" t="inlineStr"/>
    </row>
    <row r="223" ht="15" customHeight="1">
      <c r="A223" s="154" t="inlineStr">
        <is>
          <t>Protéines animales transformées</t>
        </is>
      </c>
      <c r="B223" t="inlineStr">
        <is>
          <t>Export</t>
        </is>
      </c>
      <c r="C223" t="inlineStr">
        <is>
          <t>Viande bovine</t>
        </is>
      </c>
      <c r="D223" t="inlineStr">
        <is>
          <t>France</t>
        </is>
      </c>
      <c r="E223" t="inlineStr">
        <is>
          <t>2015</t>
        </is>
      </c>
      <c r="F223" t="inlineStr">
        <is>
          <t>kt</t>
        </is>
      </c>
      <c r="G223" t="inlineStr">
        <is>
          <t>Part de PAT exportées = 47,29 % (SIFCO)</t>
        </is>
      </c>
      <c r="H223" t="inlineStr">
        <is>
          <t>SIFCO</t>
        </is>
      </c>
      <c r="I223" t="inlineStr">
        <is>
          <t>Extrapolation à partir des exportations tous débouchés confondus</t>
        </is>
      </c>
      <c r="J223" t="inlineStr">
        <is>
          <t>Répartition</t>
        </is>
      </c>
      <c r="K223" t="inlineStr">
        <is>
          <t>Part de PAT exportées</t>
        </is>
      </c>
      <c r="L223" t="inlineStr">
        <is>
          <t>Coproduits - SIFCO</t>
        </is>
      </c>
      <c r="M223" t="inlineStr">
        <is>
          <t>0</t>
        </is>
      </c>
      <c r="N223" t="n">
        <v>148</v>
      </c>
      <c r="O223" t="inlineStr"/>
      <c r="P223" t="inlineStr"/>
    </row>
    <row r="224" ht="15" customHeight="1">
      <c r="A224" s="154" t="inlineStr">
        <is>
          <t>Protéines animales transformées</t>
        </is>
      </c>
      <c r="B224" t="inlineStr">
        <is>
          <t>Alimentation animale</t>
        </is>
      </c>
      <c r="C224" t="inlineStr">
        <is>
          <t>Viande bovine</t>
        </is>
      </c>
      <c r="D224" t="inlineStr">
        <is>
          <t>France</t>
        </is>
      </c>
      <c r="E224" t="inlineStr">
        <is>
          <t>2015</t>
        </is>
      </c>
      <c r="F224" t="inlineStr">
        <is>
          <t>kt</t>
        </is>
      </c>
      <c r="G224" t="inlineStr"/>
      <c r="H224" t="inlineStr"/>
      <c r="I224" t="inlineStr"/>
      <c r="J224" t="inlineStr"/>
      <c r="K224" t="inlineStr"/>
      <c r="L224" t="inlineStr"/>
      <c r="M224" t="inlineStr"/>
      <c r="N224" t="n">
        <v>148</v>
      </c>
      <c r="O224" t="inlineStr"/>
      <c r="P224" t="inlineStr"/>
    </row>
    <row r="225" ht="15" customHeight="1">
      <c r="A225" s="154" t="inlineStr">
        <is>
          <t>Protéines animales transformées</t>
        </is>
      </c>
      <c r="B225" t="inlineStr">
        <is>
          <t>Usages alimentaires</t>
        </is>
      </c>
      <c r="C225" t="inlineStr">
        <is>
          <t>Viande bovine</t>
        </is>
      </c>
      <c r="D225" t="inlineStr">
        <is>
          <t>France</t>
        </is>
      </c>
      <c r="E225" t="inlineStr">
        <is>
          <t>2015</t>
        </is>
      </c>
      <c r="F225" t="inlineStr">
        <is>
          <t>kt</t>
        </is>
      </c>
      <c r="G225" t="inlineStr"/>
      <c r="H225" t="inlineStr"/>
      <c r="I225" t="inlineStr"/>
      <c r="J225" t="inlineStr"/>
      <c r="K225" t="inlineStr"/>
      <c r="L225" t="inlineStr"/>
      <c r="M225" t="inlineStr"/>
      <c r="N225" t="n">
        <v>155</v>
      </c>
      <c r="O225" t="inlineStr"/>
      <c r="P225" t="inlineStr"/>
    </row>
    <row r="226" ht="15" customHeight="1">
      <c r="A226" s="154" t="inlineStr">
        <is>
          <t>Protéines animales transformées</t>
        </is>
      </c>
      <c r="B226" t="inlineStr">
        <is>
          <t>Débouchés</t>
        </is>
      </c>
      <c r="C226" t="inlineStr">
        <is>
          <t>Viande bovine</t>
        </is>
      </c>
      <c r="D226" t="inlineStr">
        <is>
          <t>France</t>
        </is>
      </c>
      <c r="E226" t="inlineStr">
        <is>
          <t>2015</t>
        </is>
      </c>
      <c r="F226" t="inlineStr">
        <is>
          <t>kt</t>
        </is>
      </c>
      <c r="G226" t="inlineStr"/>
      <c r="H226" t="inlineStr"/>
      <c r="I226" t="inlineStr"/>
      <c r="J226" t="inlineStr"/>
      <c r="K226" t="inlineStr"/>
      <c r="L226" t="inlineStr"/>
      <c r="M226" t="inlineStr"/>
      <c r="N226" t="n">
        <v>165</v>
      </c>
      <c r="O226" t="inlineStr"/>
      <c r="P226" t="inlineStr"/>
    </row>
    <row r="227" ht="15" customHeight="1">
      <c r="A227" s="154" t="inlineStr">
        <is>
          <t>Protéines animales transformées</t>
        </is>
      </c>
      <c r="B227" t="inlineStr">
        <is>
          <t>Usages non-alimentaires</t>
        </is>
      </c>
      <c r="C227" t="inlineStr">
        <is>
          <t>Viande bovine</t>
        </is>
      </c>
      <c r="D227" t="inlineStr">
        <is>
          <t>France</t>
        </is>
      </c>
      <c r="E227" t="inlineStr">
        <is>
          <t>2015</t>
        </is>
      </c>
      <c r="F227" t="inlineStr">
        <is>
          <t>kt</t>
        </is>
      </c>
      <c r="G227" t="inlineStr"/>
      <c r="H227" t="inlineStr"/>
      <c r="I227" t="inlineStr"/>
      <c r="J227" t="inlineStr"/>
      <c r="K227" t="inlineStr"/>
      <c r="L227" t="inlineStr"/>
      <c r="M227" t="inlineStr"/>
      <c r="N227" t="n">
        <v>9.460000000000001</v>
      </c>
      <c r="O227" t="inlineStr"/>
      <c r="P227" t="inlineStr"/>
    </row>
    <row r="228" ht="15" customHeight="1">
      <c r="A228" s="154" t="inlineStr">
        <is>
          <t>Protéines animales transformées</t>
        </is>
      </c>
      <c r="B228" t="inlineStr">
        <is>
          <t>Autres IAA</t>
        </is>
      </c>
      <c r="C228" t="inlineStr">
        <is>
          <t>Viande bovine</t>
        </is>
      </c>
      <c r="D228" t="inlineStr">
        <is>
          <t>France</t>
        </is>
      </c>
      <c r="E228" t="inlineStr">
        <is>
          <t>2015</t>
        </is>
      </c>
      <c r="F228" t="inlineStr">
        <is>
          <t>kt</t>
        </is>
      </c>
      <c r="G228" t="inlineStr">
        <is>
          <t>Valorisation des PAT par les autres IAA</t>
        </is>
      </c>
      <c r="H228" t="inlineStr">
        <is>
          <t>SIFCO</t>
        </is>
      </c>
      <c r="I228" t="inlineStr">
        <is>
          <t>Statistique comprenant également les autres espèces ainsi que les exportations = extrapolation à partir de la production de C3 de chaque espèce et des exportations tous débouchés confondus</t>
        </is>
      </c>
      <c r="J228" t="inlineStr">
        <is>
          <t>Volume</t>
        </is>
      </c>
      <c r="K228" t="inlineStr">
        <is>
          <t>Valorisation des PAT par les autres IAA</t>
        </is>
      </c>
      <c r="L228" t="inlineStr">
        <is>
          <t>Coproduits - SIFCO</t>
        </is>
      </c>
      <c r="M228" t="inlineStr">
        <is>
          <t>Très faible</t>
        </is>
      </c>
      <c r="N228" t="n">
        <v>7.57</v>
      </c>
      <c r="O228" t="inlineStr"/>
      <c r="P228" t="inlineStr"/>
    </row>
    <row r="229" ht="15" customHeight="1">
      <c r="A229" s="154" t="inlineStr">
        <is>
          <t>Protéines animales transformées</t>
        </is>
      </c>
      <c r="B229" t="inlineStr">
        <is>
          <t>Alimentation humaine</t>
        </is>
      </c>
      <c r="C229" t="inlineStr">
        <is>
          <t>Viande bovine</t>
        </is>
      </c>
      <c r="D229" t="inlineStr">
        <is>
          <t>France</t>
        </is>
      </c>
      <c r="E229" t="inlineStr">
        <is>
          <t>2015</t>
        </is>
      </c>
      <c r="F229" t="inlineStr">
        <is>
          <t>kt</t>
        </is>
      </c>
      <c r="G229" t="inlineStr"/>
      <c r="H229" t="inlineStr"/>
      <c r="I229" t="inlineStr"/>
      <c r="J229" t="inlineStr"/>
      <c r="K229" t="inlineStr"/>
      <c r="L229" t="inlineStr"/>
      <c r="M229" t="inlineStr"/>
      <c r="N229" t="n">
        <v>7.57</v>
      </c>
      <c r="O229" t="inlineStr"/>
      <c r="P229" t="inlineStr"/>
    </row>
    <row r="230" ht="15" customHeight="1">
      <c r="A230" s="154" t="inlineStr">
        <is>
          <t>Corps gras animaux</t>
        </is>
      </c>
      <c r="B230" t="inlineStr">
        <is>
          <t>Alimentation animale rente</t>
        </is>
      </c>
      <c r="C230" t="inlineStr">
        <is>
          <t>Viande bovine</t>
        </is>
      </c>
      <c r="D230" t="inlineStr">
        <is>
          <t>France</t>
        </is>
      </c>
      <c r="E230" t="inlineStr">
        <is>
          <t>2015</t>
        </is>
      </c>
      <c r="F230" t="inlineStr">
        <is>
          <t>kt</t>
        </is>
      </c>
      <c r="G230" t="inlineStr">
        <is>
          <t>Valorisation des CGA en alimentation animale rente</t>
        </is>
      </c>
      <c r="H230" t="inlineStr">
        <is>
          <t>SIFCO</t>
        </is>
      </c>
      <c r="I230" t="inlineStr">
        <is>
          <t>Statistique comprenant également les autres espèces ainsi que les exportations = extrapolation à partir de la production de C3 de chaque espèce et des exportations tous débouchés confondus</t>
        </is>
      </c>
      <c r="J230" t="inlineStr">
        <is>
          <t>Volume</t>
        </is>
      </c>
      <c r="K230" t="inlineStr">
        <is>
          <t>Valorisation des CGA en alimentation animale rente</t>
        </is>
      </c>
      <c r="L230" t="inlineStr">
        <is>
          <t>Coproduits - SIFCO</t>
        </is>
      </c>
      <c r="M230" t="inlineStr">
        <is>
          <t>Très faible</t>
        </is>
      </c>
      <c r="N230" t="n">
        <v>10.7</v>
      </c>
      <c r="O230" t="inlineStr"/>
      <c r="P230" t="inlineStr"/>
    </row>
    <row r="231" ht="15" customHeight="1">
      <c r="A231" s="154" t="inlineStr">
        <is>
          <t>Corps gras animaux</t>
        </is>
      </c>
      <c r="B231" t="inlineStr">
        <is>
          <t>Petfood</t>
        </is>
      </c>
      <c r="C231" t="inlineStr">
        <is>
          <t>Viande bovine</t>
        </is>
      </c>
      <c r="D231" t="inlineStr">
        <is>
          <t>France</t>
        </is>
      </c>
      <c r="E231" t="inlineStr">
        <is>
          <t>2015</t>
        </is>
      </c>
      <c r="F231" t="inlineStr">
        <is>
          <t>kt</t>
        </is>
      </c>
      <c r="G231" t="inlineStr">
        <is>
          <t>Valorisation des CGA en petfood</t>
        </is>
      </c>
      <c r="H231" t="inlineStr">
        <is>
          <t>SIFCO</t>
        </is>
      </c>
      <c r="I231" t="inlineStr">
        <is>
          <t>Statistique comprenant également les autres espèces ainsi que les exportations = extrapolation à partir de la production de C3 de chaque espèce et des exportations tous débouchés confondus</t>
        </is>
      </c>
      <c r="J231" t="inlineStr">
        <is>
          <t>Volume</t>
        </is>
      </c>
      <c r="K231" t="inlineStr">
        <is>
          <t>Valorisation des CGA en petfood</t>
        </is>
      </c>
      <c r="L231" t="inlineStr">
        <is>
          <t>Coproduits - SIFCO</t>
        </is>
      </c>
      <c r="M231" t="inlineStr">
        <is>
          <t>Très faible</t>
        </is>
      </c>
      <c r="N231" t="n">
        <v>6.22</v>
      </c>
      <c r="O231" t="inlineStr"/>
      <c r="P231" t="inlineStr"/>
    </row>
    <row r="232" ht="15" customHeight="1">
      <c r="A232" s="154" t="inlineStr">
        <is>
          <t>Corps gras animaux</t>
        </is>
      </c>
      <c r="B232" t="inlineStr">
        <is>
          <t>Aquaculture</t>
        </is>
      </c>
      <c r="C232" t="inlineStr">
        <is>
          <t>Viande bovine</t>
        </is>
      </c>
      <c r="D232" t="inlineStr">
        <is>
          <t>France</t>
        </is>
      </c>
      <c r="E232" t="inlineStr">
        <is>
          <t>2015</t>
        </is>
      </c>
      <c r="F232" t="inlineStr">
        <is>
          <t>kt</t>
        </is>
      </c>
      <c r="G232" t="inlineStr">
        <is>
          <t>Valorisation des CGA en aquaculture</t>
        </is>
      </c>
      <c r="H232" t="inlineStr">
        <is>
          <t>SIFCO</t>
        </is>
      </c>
      <c r="I232" t="inlineStr">
        <is>
          <t>Statistique comprenant également les autres espèces ainsi que les exportations = extrapolation à partir de la production de C3 de chaque espèce et des exportations tous débouchés confondus</t>
        </is>
      </c>
      <c r="J232" t="inlineStr">
        <is>
          <t>Volume</t>
        </is>
      </c>
      <c r="K232" t="inlineStr">
        <is>
          <t>Valorisation des CGA en aquaculture</t>
        </is>
      </c>
      <c r="L232" t="inlineStr">
        <is>
          <t>Coproduits - SIFCO</t>
        </is>
      </c>
      <c r="M232" t="inlineStr">
        <is>
          <t>Très faible</t>
        </is>
      </c>
      <c r="N232" t="n">
        <v>0</v>
      </c>
      <c r="O232" t="inlineStr"/>
      <c r="P232" t="inlineStr"/>
    </row>
    <row r="233" ht="15" customHeight="1">
      <c r="A233" s="154" t="inlineStr">
        <is>
          <t>Corps gras animaux</t>
        </is>
      </c>
      <c r="B233" t="inlineStr">
        <is>
          <t>Energie</t>
        </is>
      </c>
      <c r="C233" t="inlineStr">
        <is>
          <t>Viande bovine</t>
        </is>
      </c>
      <c r="D233" t="inlineStr">
        <is>
          <t>France</t>
        </is>
      </c>
      <c r="E233" t="inlineStr">
        <is>
          <t>2015</t>
        </is>
      </c>
      <c r="F233" t="inlineStr">
        <is>
          <t>kt</t>
        </is>
      </c>
      <c r="G233" t="inlineStr">
        <is>
          <t>Valorisation des CGA en énergie</t>
        </is>
      </c>
      <c r="H233" t="inlineStr">
        <is>
          <t>SIFCO</t>
        </is>
      </c>
      <c r="I233" t="inlineStr">
        <is>
          <t>Statistique comprenant également les autres espèces ainsi que les exportations = extrapolation à partir de la production de C3 de chaque espèce et des exportations tous débouchés confondus</t>
        </is>
      </c>
      <c r="J233" t="inlineStr">
        <is>
          <t>Volume</t>
        </is>
      </c>
      <c r="K233" t="inlineStr">
        <is>
          <t>Valorisation des CGA en énergie</t>
        </is>
      </c>
      <c r="L233" t="inlineStr">
        <is>
          <t>Coproduits - SIFCO</t>
        </is>
      </c>
      <c r="M233" t="inlineStr">
        <is>
          <t>Très faible</t>
        </is>
      </c>
      <c r="N233" t="n">
        <v>5.96</v>
      </c>
      <c r="O233" t="inlineStr"/>
      <c r="P233" t="inlineStr"/>
    </row>
    <row r="234" ht="15" customHeight="1">
      <c r="A234" s="154" t="inlineStr">
        <is>
          <t>Corps gras animaux</t>
        </is>
      </c>
      <c r="B234" t="inlineStr">
        <is>
          <t>Autres industries</t>
        </is>
      </c>
      <c r="C234" t="inlineStr">
        <is>
          <t>Viande bovine</t>
        </is>
      </c>
      <c r="D234" t="inlineStr">
        <is>
          <t>France</t>
        </is>
      </c>
      <c r="E234" t="inlineStr">
        <is>
          <t>2015</t>
        </is>
      </c>
      <c r="F234" t="inlineStr">
        <is>
          <t>kt</t>
        </is>
      </c>
      <c r="G234" t="inlineStr">
        <is>
          <t>Valorisation des CGA par les autres industries</t>
        </is>
      </c>
      <c r="H234" t="inlineStr">
        <is>
          <t>SIFCO</t>
        </is>
      </c>
      <c r="I234" t="inlineStr">
        <is>
          <t>Statistique comprenant également les autres espèces ainsi que les exportations = extrapolation à partir de la production de C3 de chaque espèce et des exportations tous débouchés confondus</t>
        </is>
      </c>
      <c r="J234" t="inlineStr">
        <is>
          <t>Volume</t>
        </is>
      </c>
      <c r="K234" t="inlineStr">
        <is>
          <t>Valorisation des CGA par les autres industries</t>
        </is>
      </c>
      <c r="L234" t="inlineStr">
        <is>
          <t>Coproduits - SIFCO</t>
        </is>
      </c>
      <c r="M234" t="inlineStr">
        <is>
          <t>Très faible</t>
        </is>
      </c>
      <c r="N234" t="n">
        <v>24.5</v>
      </c>
      <c r="O234" t="inlineStr"/>
      <c r="P234" t="inlineStr"/>
    </row>
    <row r="235" ht="15" customHeight="1">
      <c r="A235" s="154" t="inlineStr">
        <is>
          <t>Corps gras animaux</t>
        </is>
      </c>
      <c r="B235" t="inlineStr">
        <is>
          <t>Autres usages (ou usages inconnus)</t>
        </is>
      </c>
      <c r="C235" t="inlineStr">
        <is>
          <t>Viande bovine</t>
        </is>
      </c>
      <c r="D235" t="inlineStr">
        <is>
          <t>France</t>
        </is>
      </c>
      <c r="E235" t="inlineStr">
        <is>
          <t>2015</t>
        </is>
      </c>
      <c r="F235" t="inlineStr">
        <is>
          <t>kt</t>
        </is>
      </c>
      <c r="G235" t="inlineStr">
        <is>
          <t>Valorisation des CGA pour d'autres usages</t>
        </is>
      </c>
      <c r="H235" t="inlineStr">
        <is>
          <t>SIFCO</t>
        </is>
      </c>
      <c r="I235" t="inlineStr">
        <is>
          <t>Statistique comprenant également les autres espèces ainsi que les exportations = extrapolation à partir de la production de C3 de chaque espèce et des exportations tous débouchés confondus</t>
        </is>
      </c>
      <c r="J235" t="inlineStr">
        <is>
          <t>Volume</t>
        </is>
      </c>
      <c r="K235" t="inlineStr">
        <is>
          <t>Valorisation des CGA pour d'autres usages</t>
        </is>
      </c>
      <c r="L235" t="inlineStr">
        <is>
          <t>Coproduits - SIFCO</t>
        </is>
      </c>
      <c r="M235" t="inlineStr">
        <is>
          <t>Très faible</t>
        </is>
      </c>
      <c r="N235" t="n">
        <v>0</v>
      </c>
      <c r="O235" t="inlineStr"/>
      <c r="P235" t="inlineStr"/>
    </row>
    <row r="236" ht="15" customHeight="1">
      <c r="A236" s="154" t="inlineStr">
        <is>
          <t>Corps gras animaux</t>
        </is>
      </c>
      <c r="B236" t="inlineStr">
        <is>
          <t>Export</t>
        </is>
      </c>
      <c r="C236" t="inlineStr">
        <is>
          <t>Viande bovine</t>
        </is>
      </c>
      <c r="D236" t="inlineStr">
        <is>
          <t>France</t>
        </is>
      </c>
      <c r="E236" t="inlineStr">
        <is>
          <t>2015</t>
        </is>
      </c>
      <c r="F236" t="inlineStr">
        <is>
          <t>kt</t>
        </is>
      </c>
      <c r="G236" t="inlineStr">
        <is>
          <t>Part de CGA exportées = 70,41 % (SIFCO)</t>
        </is>
      </c>
      <c r="H236" t="inlineStr">
        <is>
          <t>SIFCO</t>
        </is>
      </c>
      <c r="I236" t="inlineStr">
        <is>
          <t>Extrapolation à partir des exportations tous débouchés confondus</t>
        </is>
      </c>
      <c r="J236" t="inlineStr">
        <is>
          <t>Répartition</t>
        </is>
      </c>
      <c r="K236" t="inlineStr">
        <is>
          <t>Part de CGA exportées</t>
        </is>
      </c>
      <c r="L236" t="inlineStr">
        <is>
          <t>Coproduits - SIFCO</t>
        </is>
      </c>
      <c r="M236" t="inlineStr">
        <is>
          <t>0</t>
        </is>
      </c>
      <c r="N236" t="n">
        <v>127</v>
      </c>
      <c r="O236" t="inlineStr"/>
      <c r="P236" t="inlineStr"/>
    </row>
    <row r="237" ht="15" customHeight="1">
      <c r="A237" s="154" t="inlineStr">
        <is>
          <t>Corps gras animaux</t>
        </is>
      </c>
      <c r="B237" t="inlineStr">
        <is>
          <t>Alimentation animale</t>
        </is>
      </c>
      <c r="C237" t="inlineStr">
        <is>
          <t>Viande bovine</t>
        </is>
      </c>
      <c r="D237" t="inlineStr">
        <is>
          <t>France</t>
        </is>
      </c>
      <c r="E237" t="inlineStr">
        <is>
          <t>2015</t>
        </is>
      </c>
      <c r="F237" t="inlineStr">
        <is>
          <t>kt</t>
        </is>
      </c>
      <c r="G237" t="inlineStr"/>
      <c r="H237" t="inlineStr"/>
      <c r="I237" t="inlineStr"/>
      <c r="J237" t="inlineStr"/>
      <c r="K237" t="inlineStr"/>
      <c r="L237" t="inlineStr"/>
      <c r="M237" t="inlineStr"/>
      <c r="N237" t="n">
        <v>16.9</v>
      </c>
      <c r="O237" t="inlineStr"/>
      <c r="P237" t="inlineStr"/>
    </row>
    <row r="238" ht="15" customHeight="1">
      <c r="A238" s="154" t="inlineStr">
        <is>
          <t>Corps gras animaux</t>
        </is>
      </c>
      <c r="B238" t="inlineStr">
        <is>
          <t>Usages alimentaires</t>
        </is>
      </c>
      <c r="C238" t="inlineStr">
        <is>
          <t>Viande bovine</t>
        </is>
      </c>
      <c r="D238" t="inlineStr">
        <is>
          <t>France</t>
        </is>
      </c>
      <c r="E238" t="inlineStr">
        <is>
          <t>2015</t>
        </is>
      </c>
      <c r="F238" t="inlineStr">
        <is>
          <t>kt</t>
        </is>
      </c>
      <c r="G238" t="inlineStr"/>
      <c r="H238" t="inlineStr"/>
      <c r="I238" t="inlineStr"/>
      <c r="J238" t="inlineStr"/>
      <c r="K238" t="inlineStr"/>
      <c r="L238" t="inlineStr"/>
      <c r="M238" t="inlineStr"/>
      <c r="N238" t="n">
        <v>22.8</v>
      </c>
      <c r="O238" t="inlineStr"/>
      <c r="P238" t="inlineStr"/>
    </row>
    <row r="239" ht="15" customHeight="1">
      <c r="A239" s="154" t="inlineStr">
        <is>
          <t>Corps gras animaux</t>
        </is>
      </c>
      <c r="B239" t="inlineStr">
        <is>
          <t>Débouchés</t>
        </is>
      </c>
      <c r="C239" t="inlineStr">
        <is>
          <t>Viande bovine</t>
        </is>
      </c>
      <c r="D239" t="inlineStr">
        <is>
          <t>France</t>
        </is>
      </c>
      <c r="E239" t="inlineStr">
        <is>
          <t>2015</t>
        </is>
      </c>
      <c r="F239" t="inlineStr">
        <is>
          <t>kt</t>
        </is>
      </c>
      <c r="G239" t="inlineStr"/>
      <c r="H239" t="inlineStr"/>
      <c r="I239" t="inlineStr"/>
      <c r="J239" t="inlineStr"/>
      <c r="K239" t="inlineStr"/>
      <c r="L239" t="inlineStr"/>
      <c r="M239" t="inlineStr"/>
      <c r="N239" t="n">
        <v>53.3</v>
      </c>
      <c r="O239" t="inlineStr"/>
      <c r="P239" t="inlineStr"/>
    </row>
    <row r="240" ht="15" customHeight="1">
      <c r="A240" s="154" t="inlineStr">
        <is>
          <t>Corps gras animaux</t>
        </is>
      </c>
      <c r="B240" t="inlineStr">
        <is>
          <t>Usages non-alimentaires</t>
        </is>
      </c>
      <c r="C240" t="inlineStr">
        <is>
          <t>Viande bovine</t>
        </is>
      </c>
      <c r="D240" t="inlineStr">
        <is>
          <t>France</t>
        </is>
      </c>
      <c r="E240" t="inlineStr">
        <is>
          <t>2015</t>
        </is>
      </c>
      <c r="F240" t="inlineStr">
        <is>
          <t>kt</t>
        </is>
      </c>
      <c r="G240" t="inlineStr"/>
      <c r="H240" t="inlineStr"/>
      <c r="I240" t="inlineStr"/>
      <c r="J240" t="inlineStr"/>
      <c r="K240" t="inlineStr"/>
      <c r="L240" t="inlineStr"/>
      <c r="M240" t="inlineStr"/>
      <c r="N240" t="n">
        <v>30.5</v>
      </c>
      <c r="O240" t="inlineStr"/>
      <c r="P240" t="inlineStr"/>
    </row>
    <row r="241" ht="15" customHeight="1">
      <c r="A241" s="154" t="inlineStr">
        <is>
          <t>Corps gras animaux</t>
        </is>
      </c>
      <c r="B241" t="inlineStr">
        <is>
          <t>Autres IAA</t>
        </is>
      </c>
      <c r="C241" t="inlineStr">
        <is>
          <t>Viande bovine</t>
        </is>
      </c>
      <c r="D241" t="inlineStr">
        <is>
          <t>France</t>
        </is>
      </c>
      <c r="E241" t="inlineStr">
        <is>
          <t>2015</t>
        </is>
      </c>
      <c r="F241" t="inlineStr">
        <is>
          <t>kt</t>
        </is>
      </c>
      <c r="G241" t="inlineStr">
        <is>
          <t>Valorisation des CGA par les autres IAA</t>
        </is>
      </c>
      <c r="H241" t="inlineStr">
        <is>
          <t>SIFCO</t>
        </is>
      </c>
      <c r="I241" t="inlineStr">
        <is>
          <t>Statistique comprenant également les autres espèces ainsi que les exportations = extrapolation à partir de la production de C3 de chaque espèce et des exportations tous débouchés confondus</t>
        </is>
      </c>
      <c r="J241" t="inlineStr">
        <is>
          <t>Volume</t>
        </is>
      </c>
      <c r="K241" t="inlineStr">
        <is>
          <t>Valorisation des CGA par les autres IAA</t>
        </is>
      </c>
      <c r="L241" t="inlineStr">
        <is>
          <t>Coproduits - SIFCO</t>
        </is>
      </c>
      <c r="M241" t="inlineStr">
        <is>
          <t>Très faible</t>
        </is>
      </c>
      <c r="N241" t="n">
        <v>5.9</v>
      </c>
      <c r="O241" t="inlineStr"/>
      <c r="P241" t="inlineStr"/>
    </row>
    <row r="242" ht="15" customHeight="1">
      <c r="A242" s="154" t="inlineStr">
        <is>
          <t>Corps gras animaux</t>
        </is>
      </c>
      <c r="B242" t="inlineStr">
        <is>
          <t>Alimentation humaine</t>
        </is>
      </c>
      <c r="C242" t="inlineStr">
        <is>
          <t>Viande bovine</t>
        </is>
      </c>
      <c r="D242" t="inlineStr">
        <is>
          <t>France</t>
        </is>
      </c>
      <c r="E242" t="inlineStr">
        <is>
          <t>2015</t>
        </is>
      </c>
      <c r="F242" t="inlineStr">
        <is>
          <t>kt</t>
        </is>
      </c>
      <c r="G242" t="inlineStr"/>
      <c r="H242" t="inlineStr"/>
      <c r="I242" t="inlineStr"/>
      <c r="J242" t="inlineStr"/>
      <c r="K242" t="inlineStr"/>
      <c r="L242" t="inlineStr"/>
      <c r="M242" t="inlineStr"/>
      <c r="N242" t="n">
        <v>5.9</v>
      </c>
      <c r="O242" t="inlineStr"/>
      <c r="P242" t="inlineStr"/>
    </row>
    <row r="243" ht="15" customHeight="1">
      <c r="A243" s="154" t="inlineStr">
        <is>
          <t>Élevage</t>
        </is>
      </c>
      <c r="B243" t="inlineStr">
        <is>
          <t>Veaux</t>
        </is>
      </c>
      <c r="C243" t="inlineStr">
        <is>
          <t>Viande bovine</t>
        </is>
      </c>
      <c r="D243" t="inlineStr">
        <is>
          <t>France</t>
        </is>
      </c>
      <c r="E243" t="inlineStr">
        <is>
          <t>2015</t>
        </is>
      </c>
      <c r="F243" t="inlineStr">
        <is>
          <t>kt</t>
        </is>
      </c>
      <c r="G243" t="inlineStr"/>
      <c r="H243" t="inlineStr"/>
      <c r="I243" t="inlineStr"/>
      <c r="J243" t="inlineStr"/>
      <c r="K243" t="inlineStr"/>
      <c r="L243" t="inlineStr"/>
      <c r="M243" t="inlineStr"/>
      <c r="N243" t="n">
        <v>309</v>
      </c>
      <c r="O243" t="inlineStr"/>
      <c r="P243" t="inlineStr"/>
    </row>
    <row r="244" ht="15" customHeight="1">
      <c r="A244" s="154" t="inlineStr">
        <is>
          <t>Élevage</t>
        </is>
      </c>
      <c r="B244" t="inlineStr">
        <is>
          <t>Gros bovins</t>
        </is>
      </c>
      <c r="C244" t="inlineStr">
        <is>
          <t>Viande bovine</t>
        </is>
      </c>
      <c r="D244" t="inlineStr">
        <is>
          <t>France</t>
        </is>
      </c>
      <c r="E244" t="inlineStr">
        <is>
          <t>2015</t>
        </is>
      </c>
      <c r="F244" t="inlineStr">
        <is>
          <t>kt</t>
        </is>
      </c>
      <c r="G244" t="inlineStr"/>
      <c r="H244" t="inlineStr"/>
      <c r="I244" t="inlineStr"/>
      <c r="J244" t="inlineStr"/>
      <c r="K244" t="inlineStr"/>
      <c r="L244" t="inlineStr"/>
      <c r="M244" t="inlineStr"/>
      <c r="N244" t="n">
        <v>2330</v>
      </c>
      <c r="O244" t="inlineStr"/>
      <c r="P244" t="inlineStr"/>
    </row>
    <row r="245" ht="15" customHeight="1">
      <c r="A245" s="154" t="inlineStr">
        <is>
          <t>Élevage</t>
        </is>
      </c>
      <c r="B245" t="inlineStr">
        <is>
          <t>Bovins</t>
        </is>
      </c>
      <c r="C245" t="inlineStr">
        <is>
          <t>Viande bovine</t>
        </is>
      </c>
      <c r="D245" t="inlineStr">
        <is>
          <t>France</t>
        </is>
      </c>
      <c r="E245" t="inlineStr">
        <is>
          <t>2015</t>
        </is>
      </c>
      <c r="F245" t="inlineStr">
        <is>
          <t>kt</t>
        </is>
      </c>
      <c r="G245" t="inlineStr"/>
      <c r="H245" t="inlineStr"/>
      <c r="I245" t="inlineStr"/>
      <c r="J245" t="inlineStr"/>
      <c r="K245" t="inlineStr"/>
      <c r="L245" t="inlineStr"/>
      <c r="M245" t="inlineStr"/>
      <c r="N245" t="n">
        <v>2640</v>
      </c>
      <c r="O245" t="inlineStr"/>
      <c r="P245" t="inlineStr"/>
    </row>
    <row r="246" ht="15" customHeight="1">
      <c r="A246" s="154" t="inlineStr">
        <is>
          <t>1ère et 2nde transformation</t>
        </is>
      </c>
      <c r="B246" t="inlineStr">
        <is>
          <t>Carcasses, fraîches</t>
        </is>
      </c>
      <c r="C246" t="inlineStr">
        <is>
          <t>Viande bovine</t>
        </is>
      </c>
      <c r="D246" t="inlineStr">
        <is>
          <t>France</t>
        </is>
      </c>
      <c r="E246" t="inlineStr">
        <is>
          <t>2015</t>
        </is>
      </c>
      <c r="F246" t="inlineStr">
        <is>
          <t>kt</t>
        </is>
      </c>
      <c r="G246" t="inlineStr"/>
      <c r="H246" t="inlineStr"/>
      <c r="I246" t="inlineStr"/>
      <c r="J246" t="inlineStr"/>
      <c r="K246" t="inlineStr"/>
      <c r="L246" t="inlineStr"/>
      <c r="M246" t="inlineStr"/>
      <c r="N246" t="n">
        <v>314</v>
      </c>
      <c r="O246" t="inlineStr"/>
      <c r="P246" t="inlineStr"/>
    </row>
    <row r="247" ht="15" customHeight="1">
      <c r="A247" s="154" t="inlineStr">
        <is>
          <t>1ère et 2nde transformation</t>
        </is>
      </c>
      <c r="B247" t="inlineStr">
        <is>
          <t>Morceaux, frais</t>
        </is>
      </c>
      <c r="C247" t="inlineStr">
        <is>
          <t>Viande bovine</t>
        </is>
      </c>
      <c r="D247" t="inlineStr">
        <is>
          <t>France</t>
        </is>
      </c>
      <c r="E247" t="inlineStr">
        <is>
          <t>2015</t>
        </is>
      </c>
      <c r="F247" t="inlineStr">
        <is>
          <t>kt</t>
        </is>
      </c>
      <c r="G247" t="inlineStr"/>
      <c r="H247" t="inlineStr"/>
      <c r="I247" t="inlineStr"/>
      <c r="J247" t="inlineStr"/>
      <c r="K247" t="inlineStr"/>
      <c r="L247" t="inlineStr"/>
      <c r="M247" t="inlineStr"/>
      <c r="N247" t="n">
        <v>474</v>
      </c>
      <c r="O247" t="inlineStr"/>
      <c r="P247" t="inlineStr"/>
    </row>
    <row r="248" ht="15" customHeight="1">
      <c r="A248" s="154" t="inlineStr">
        <is>
          <t>1ère et 2nde transformation</t>
        </is>
      </c>
      <c r="B248" t="inlineStr">
        <is>
          <t>Morceaux, congelés</t>
        </is>
      </c>
      <c r="C248" t="inlineStr">
        <is>
          <t>Viande bovine</t>
        </is>
      </c>
      <c r="D248" t="inlineStr">
        <is>
          <t>France</t>
        </is>
      </c>
      <c r="E248" t="inlineStr">
        <is>
          <t>2015</t>
        </is>
      </c>
      <c r="F248" t="inlineStr">
        <is>
          <t>kt</t>
        </is>
      </c>
      <c r="G248" t="inlineStr"/>
      <c r="H248" t="inlineStr"/>
      <c r="I248" t="inlineStr"/>
      <c r="J248" t="inlineStr"/>
      <c r="K248" t="inlineStr"/>
      <c r="L248" t="inlineStr"/>
      <c r="M248" t="inlineStr"/>
      <c r="N248" t="n">
        <v>223</v>
      </c>
      <c r="O248" t="inlineStr"/>
      <c r="P248" t="inlineStr"/>
    </row>
    <row r="249" ht="15" customHeight="1">
      <c r="A249" s="154" t="inlineStr">
        <is>
          <t>1ère et 2nde transformation</t>
        </is>
      </c>
      <c r="B249" t="inlineStr">
        <is>
          <t>Abats</t>
        </is>
      </c>
      <c r="C249" t="inlineStr">
        <is>
          <t>Viande bovine</t>
        </is>
      </c>
      <c r="D249" t="inlineStr">
        <is>
          <t>France</t>
        </is>
      </c>
      <c r="E249" t="inlineStr">
        <is>
          <t>2015</t>
        </is>
      </c>
      <c r="F249" t="inlineStr">
        <is>
          <t>kt</t>
        </is>
      </c>
      <c r="G249" t="inlineStr"/>
      <c r="H249" t="inlineStr"/>
      <c r="I249" t="inlineStr"/>
      <c r="J249" t="inlineStr"/>
      <c r="K249" t="inlineStr"/>
      <c r="L249" t="inlineStr"/>
      <c r="M249" t="inlineStr"/>
      <c r="N249" t="n">
        <v>195</v>
      </c>
      <c r="O249" t="inlineStr"/>
      <c r="P249" t="inlineStr"/>
    </row>
    <row r="250" ht="15" customHeight="1">
      <c r="A250" s="154" t="inlineStr">
        <is>
          <t>1ère et 2nde transformation</t>
        </is>
      </c>
      <c r="B250" t="inlineStr">
        <is>
          <t>C1</t>
        </is>
      </c>
      <c r="C250" t="inlineStr">
        <is>
          <t>Viande bovine</t>
        </is>
      </c>
      <c r="D250" t="inlineStr">
        <is>
          <t>France</t>
        </is>
      </c>
      <c r="E250" t="inlineStr">
        <is>
          <t>2015</t>
        </is>
      </c>
      <c r="F250" t="inlineStr">
        <is>
          <t>kt</t>
        </is>
      </c>
      <c r="G250" t="inlineStr"/>
      <c r="H250" t="inlineStr"/>
      <c r="I250" t="inlineStr"/>
      <c r="J250" t="inlineStr"/>
      <c r="K250" t="inlineStr"/>
      <c r="L250" t="inlineStr"/>
      <c r="M250" t="inlineStr"/>
      <c r="N250" t="n">
        <v>135</v>
      </c>
      <c r="O250" t="inlineStr"/>
      <c r="P250" t="inlineStr"/>
    </row>
    <row r="251" ht="15" customHeight="1">
      <c r="A251" s="154" t="inlineStr">
        <is>
          <t>1ère et 2nde transformation</t>
        </is>
      </c>
      <c r="B251" t="inlineStr">
        <is>
          <t>C2</t>
        </is>
      </c>
      <c r="C251" t="inlineStr">
        <is>
          <t>Viande bovine</t>
        </is>
      </c>
      <c r="D251" t="inlineStr">
        <is>
          <t>France</t>
        </is>
      </c>
      <c r="E251" t="inlineStr">
        <is>
          <t>2015</t>
        </is>
      </c>
      <c r="F251" t="inlineStr">
        <is>
          <t>kt</t>
        </is>
      </c>
      <c r="G251" t="inlineStr"/>
      <c r="H251" t="inlineStr"/>
      <c r="I251" t="inlineStr"/>
      <c r="J251" t="inlineStr"/>
      <c r="K251" t="inlineStr"/>
      <c r="L251" t="inlineStr"/>
      <c r="M251" t="inlineStr"/>
      <c r="N251" t="n">
        <v>232</v>
      </c>
      <c r="O251" t="inlineStr"/>
      <c r="P251" t="inlineStr"/>
    </row>
    <row r="252" ht="15" customHeight="1">
      <c r="A252" s="154" t="inlineStr">
        <is>
          <t>1ère et 2nde transformation</t>
        </is>
      </c>
      <c r="B252" t="inlineStr">
        <is>
          <t>C3 et alimentaire</t>
        </is>
      </c>
      <c r="C252" t="inlineStr">
        <is>
          <t>Viande bovine</t>
        </is>
      </c>
      <c r="D252" t="inlineStr">
        <is>
          <t>France</t>
        </is>
      </c>
      <c r="E252" t="inlineStr">
        <is>
          <t>2015</t>
        </is>
      </c>
      <c r="F252" t="inlineStr">
        <is>
          <t>kt</t>
        </is>
      </c>
      <c r="G252" t="inlineStr"/>
      <c r="H252" t="inlineStr"/>
      <c r="I252" t="inlineStr"/>
      <c r="J252" t="inlineStr"/>
      <c r="K252" t="inlineStr"/>
      <c r="L252" t="inlineStr"/>
      <c r="M252" t="inlineStr"/>
      <c r="N252" t="n">
        <v>864</v>
      </c>
      <c r="O252" t="inlineStr"/>
      <c r="P252" t="inlineStr"/>
    </row>
    <row r="253" ht="15" customHeight="1">
      <c r="A253" s="154" t="inlineStr">
        <is>
          <t>1ère et 2nde transformation</t>
        </is>
      </c>
      <c r="B253" t="inlineStr">
        <is>
          <t>Viande de veaux</t>
        </is>
      </c>
      <c r="C253" t="inlineStr">
        <is>
          <t>Viande bovine</t>
        </is>
      </c>
      <c r="D253" t="inlineStr">
        <is>
          <t>France</t>
        </is>
      </c>
      <c r="E253" t="inlineStr">
        <is>
          <t>2015</t>
        </is>
      </c>
      <c r="F253" t="inlineStr">
        <is>
          <t>kt</t>
        </is>
      </c>
      <c r="G253" t="inlineStr"/>
      <c r="H253" t="inlineStr"/>
      <c r="I253" t="inlineStr"/>
      <c r="J253" t="inlineStr"/>
      <c r="K253" t="inlineStr"/>
      <c r="L253" t="inlineStr"/>
      <c r="M253" t="inlineStr"/>
      <c r="N253" t="n">
        <v>125</v>
      </c>
      <c r="O253" t="inlineStr"/>
      <c r="P253" t="inlineStr"/>
    </row>
    <row r="254" ht="15" customHeight="1">
      <c r="A254" s="154" t="inlineStr">
        <is>
          <t>1ère et 2nde transformation</t>
        </is>
      </c>
      <c r="B254" t="inlineStr">
        <is>
          <t>Viande de gros bovins</t>
        </is>
      </c>
      <c r="C254" t="inlineStr">
        <is>
          <t>Viande bovine</t>
        </is>
      </c>
      <c r="D254" t="inlineStr">
        <is>
          <t>France</t>
        </is>
      </c>
      <c r="E254" t="inlineStr">
        <is>
          <t>2015</t>
        </is>
      </c>
      <c r="F254" t="inlineStr">
        <is>
          <t>kt</t>
        </is>
      </c>
      <c r="G254" t="inlineStr"/>
      <c r="H254" t="inlineStr"/>
      <c r="I254" t="inlineStr"/>
      <c r="J254" t="inlineStr"/>
      <c r="K254" t="inlineStr"/>
      <c r="L254" t="inlineStr"/>
      <c r="M254" t="inlineStr"/>
      <c r="N254" t="n">
        <v>886</v>
      </c>
      <c r="O254" t="inlineStr"/>
      <c r="P254" t="inlineStr"/>
    </row>
    <row r="255" ht="15" customHeight="1">
      <c r="A255" s="154" t="inlineStr">
        <is>
          <t>1ère et 2nde transformation</t>
        </is>
      </c>
      <c r="B255" t="inlineStr">
        <is>
          <t>Cuirs</t>
        </is>
      </c>
      <c r="C255" t="inlineStr">
        <is>
          <t>Viande bovine</t>
        </is>
      </c>
      <c r="D255" t="inlineStr">
        <is>
          <t>France</t>
        </is>
      </c>
      <c r="E255" t="inlineStr">
        <is>
          <t>2015</t>
        </is>
      </c>
      <c r="F255" t="inlineStr">
        <is>
          <t>kt</t>
        </is>
      </c>
      <c r="G255" t="inlineStr"/>
      <c r="H255" t="inlineStr"/>
      <c r="I255" t="inlineStr"/>
      <c r="J255" t="inlineStr"/>
      <c r="K255" t="inlineStr"/>
      <c r="L255" t="inlineStr"/>
      <c r="M255" t="inlineStr"/>
      <c r="N255" t="n">
        <v>149</v>
      </c>
      <c r="O255" t="inlineStr"/>
      <c r="P255" t="inlineStr"/>
    </row>
    <row r="256" ht="15" customHeight="1">
      <c r="A256" s="154" t="inlineStr">
        <is>
          <t>1ère et 2nde transformation</t>
        </is>
      </c>
      <c r="B256" t="inlineStr">
        <is>
          <t>Eau - ressuage</t>
        </is>
      </c>
      <c r="C256" t="inlineStr">
        <is>
          <t>Viande bovine</t>
        </is>
      </c>
      <c r="D256" t="inlineStr">
        <is>
          <t>France</t>
        </is>
      </c>
      <c r="E256" t="inlineStr">
        <is>
          <t>2015</t>
        </is>
      </c>
      <c r="F256" t="inlineStr">
        <is>
          <t>kt</t>
        </is>
      </c>
      <c r="G256" t="inlineStr"/>
      <c r="H256" t="inlineStr"/>
      <c r="I256" t="inlineStr"/>
      <c r="J256" t="inlineStr"/>
      <c r="K256" t="inlineStr"/>
      <c r="L256" t="inlineStr"/>
      <c r="M256" t="inlineStr"/>
      <c r="N256" t="n">
        <v>32.6</v>
      </c>
      <c r="O256" t="inlineStr"/>
      <c r="P256" t="inlineStr"/>
    </row>
    <row r="257" ht="15" customHeight="1">
      <c r="A257" s="154" t="inlineStr">
        <is>
          <t>1ère et 2nde transformation</t>
        </is>
      </c>
      <c r="B257" t="inlineStr">
        <is>
          <t>Carcasses</t>
        </is>
      </c>
      <c r="C257" t="inlineStr">
        <is>
          <t>Viande bovine</t>
        </is>
      </c>
      <c r="D257" t="inlineStr">
        <is>
          <t>France</t>
        </is>
      </c>
      <c r="E257" t="inlineStr">
        <is>
          <t>2015</t>
        </is>
      </c>
      <c r="F257" t="inlineStr">
        <is>
          <t>kt</t>
        </is>
      </c>
      <c r="G257" t="inlineStr"/>
      <c r="H257" t="inlineStr"/>
      <c r="I257" t="inlineStr"/>
      <c r="J257" t="inlineStr"/>
      <c r="K257" t="inlineStr"/>
      <c r="L257" t="inlineStr"/>
      <c r="M257" t="inlineStr"/>
      <c r="N257" t="n">
        <v>314</v>
      </c>
      <c r="O257" t="inlineStr"/>
      <c r="P257" t="inlineStr"/>
    </row>
    <row r="258" ht="15" customHeight="1">
      <c r="A258" s="154" t="inlineStr">
        <is>
          <t>1ère et 2nde transformation</t>
        </is>
      </c>
      <c r="B258" t="inlineStr">
        <is>
          <t>Viande</t>
        </is>
      </c>
      <c r="C258" t="inlineStr">
        <is>
          <t>Viande bovine</t>
        </is>
      </c>
      <c r="D258" t="inlineStr">
        <is>
          <t>France</t>
        </is>
      </c>
      <c r="E258" t="inlineStr">
        <is>
          <t>2015</t>
        </is>
      </c>
      <c r="F258" t="inlineStr">
        <is>
          <t>kt</t>
        </is>
      </c>
      <c r="G258" t="inlineStr"/>
      <c r="H258" t="inlineStr"/>
      <c r="I258" t="inlineStr"/>
      <c r="J258" t="inlineStr"/>
      <c r="K258" t="inlineStr"/>
      <c r="L258" t="inlineStr"/>
      <c r="M258" t="inlineStr"/>
      <c r="N258" t="n">
        <v>1010</v>
      </c>
      <c r="O258" t="inlineStr"/>
      <c r="P258" t="inlineStr"/>
    </row>
    <row r="259" ht="15" customHeight="1">
      <c r="A259" s="154" t="inlineStr">
        <is>
          <t>1ère et 2nde transformation</t>
        </is>
      </c>
      <c r="B259" t="inlineStr">
        <is>
          <t>Morceaux</t>
        </is>
      </c>
      <c r="C259" t="inlineStr">
        <is>
          <t>Viande bovine</t>
        </is>
      </c>
      <c r="D259" t="inlineStr">
        <is>
          <t>France</t>
        </is>
      </c>
      <c r="E259" t="inlineStr">
        <is>
          <t>2015</t>
        </is>
      </c>
      <c r="F259" t="inlineStr">
        <is>
          <t>kt</t>
        </is>
      </c>
      <c r="G259" t="inlineStr"/>
      <c r="H259" t="inlineStr"/>
      <c r="I259" t="inlineStr"/>
      <c r="J259" t="inlineStr"/>
      <c r="K259" t="inlineStr"/>
      <c r="L259" t="inlineStr"/>
      <c r="M259" t="inlineStr"/>
      <c r="N259" t="n">
        <v>697</v>
      </c>
      <c r="O259" t="inlineStr"/>
      <c r="P259" t="inlineStr"/>
    </row>
    <row r="260" ht="15" customHeight="1">
      <c r="A260" s="154" t="inlineStr">
        <is>
          <t>1ère et 2nde transformation</t>
        </is>
      </c>
      <c r="B260" t="inlineStr">
        <is>
          <t>Matières de 1ère et 2nde transformation</t>
        </is>
      </c>
      <c r="C260" t="inlineStr">
        <is>
          <t>Viande bovine</t>
        </is>
      </c>
      <c r="D260" t="inlineStr">
        <is>
          <t>France</t>
        </is>
      </c>
      <c r="E260" t="inlineStr">
        <is>
          <t>2015</t>
        </is>
      </c>
      <c r="F260" t="inlineStr">
        <is>
          <t>kt</t>
        </is>
      </c>
      <c r="G260" t="inlineStr"/>
      <c r="H260" t="inlineStr"/>
      <c r="I260" t="inlineStr"/>
      <c r="J260" t="inlineStr"/>
      <c r="K260" t="inlineStr"/>
      <c r="L260" t="inlineStr"/>
      <c r="M260" t="inlineStr"/>
      <c r="N260" t="n">
        <v>2590</v>
      </c>
      <c r="O260" t="inlineStr"/>
      <c r="P260" t="inlineStr"/>
    </row>
    <row r="261" ht="15" customHeight="1">
      <c r="A261" s="154" t="inlineStr">
        <is>
          <t>1ère et 2nde transformation</t>
        </is>
      </c>
      <c r="B261" t="inlineStr">
        <is>
          <t>Coproduits</t>
        </is>
      </c>
      <c r="C261" t="inlineStr">
        <is>
          <t>Viande bovine</t>
        </is>
      </c>
      <c r="D261" t="inlineStr">
        <is>
          <t>France</t>
        </is>
      </c>
      <c r="E261" t="inlineStr">
        <is>
          <t>2015</t>
        </is>
      </c>
      <c r="F261" t="inlineStr">
        <is>
          <t>kt</t>
        </is>
      </c>
      <c r="G261" t="inlineStr"/>
      <c r="H261" t="inlineStr"/>
      <c r="I261" t="inlineStr"/>
      <c r="J261" t="inlineStr"/>
      <c r="K261" t="inlineStr"/>
      <c r="L261" t="inlineStr"/>
      <c r="M261" t="inlineStr"/>
      <c r="N261" t="n">
        <v>1230</v>
      </c>
      <c r="O261" t="inlineStr"/>
      <c r="P261" t="inlineStr"/>
    </row>
    <row r="262" ht="15" customHeight="1">
      <c r="A262" s="154" t="inlineStr">
        <is>
          <t>1ère et 2nde transformation</t>
        </is>
      </c>
      <c r="B262" t="inlineStr">
        <is>
          <t>Eau</t>
        </is>
      </c>
      <c r="C262" t="inlineStr">
        <is>
          <t>Viande bovine</t>
        </is>
      </c>
      <c r="D262" t="inlineStr">
        <is>
          <t>France</t>
        </is>
      </c>
      <c r="E262" t="inlineStr">
        <is>
          <t>2015</t>
        </is>
      </c>
      <c r="F262" t="inlineStr">
        <is>
          <t>kt</t>
        </is>
      </c>
      <c r="G262" t="inlineStr"/>
      <c r="H262" t="inlineStr"/>
      <c r="I262" t="inlineStr"/>
      <c r="J262" t="inlineStr"/>
      <c r="K262" t="inlineStr"/>
      <c r="L262" t="inlineStr"/>
      <c r="M262" t="inlineStr"/>
      <c r="N262" t="n">
        <v>636</v>
      </c>
      <c r="O262" t="n">
        <v>325</v>
      </c>
      <c r="P262" t="n">
        <v>692</v>
      </c>
    </row>
    <row r="263" ht="15" customHeight="1">
      <c r="A263" s="154" t="inlineStr">
        <is>
          <t>1ère et 2nde transformation</t>
        </is>
      </c>
      <c r="B263" t="inlineStr">
        <is>
          <t>Farines animales</t>
        </is>
      </c>
      <c r="C263" t="inlineStr">
        <is>
          <t>Viande bovine</t>
        </is>
      </c>
      <c r="D263" t="inlineStr">
        <is>
          <t>France</t>
        </is>
      </c>
      <c r="E263" t="inlineStr">
        <is>
          <t>2015</t>
        </is>
      </c>
      <c r="F263" t="inlineStr">
        <is>
          <t>kt</t>
        </is>
      </c>
      <c r="G263" t="inlineStr"/>
      <c r="H263" t="inlineStr"/>
      <c r="I263" t="inlineStr"/>
      <c r="J263" t="inlineStr"/>
      <c r="K263" t="inlineStr"/>
      <c r="L263" t="inlineStr"/>
      <c r="M263" t="inlineStr"/>
      <c r="N263" t="n">
        <v>30.1</v>
      </c>
      <c r="O263" t="n">
        <v>0</v>
      </c>
      <c r="P263" t="n">
        <v>367</v>
      </c>
    </row>
    <row r="264" ht="15" customHeight="1">
      <c r="A264" s="154" t="inlineStr">
        <is>
          <t>1ère et 2nde transformation</t>
        </is>
      </c>
      <c r="B264" t="inlineStr">
        <is>
          <t>Graisses animales</t>
        </is>
      </c>
      <c r="C264" t="inlineStr">
        <is>
          <t>Viande bovine</t>
        </is>
      </c>
      <c r="D264" t="inlineStr">
        <is>
          <t>France</t>
        </is>
      </c>
      <c r="E264" t="inlineStr">
        <is>
          <t>2015</t>
        </is>
      </c>
      <c r="F264" t="inlineStr">
        <is>
          <t>kt</t>
        </is>
      </c>
      <c r="G264" t="inlineStr"/>
      <c r="H264" t="inlineStr"/>
      <c r="I264" t="inlineStr"/>
      <c r="J264" t="inlineStr"/>
      <c r="K264" t="inlineStr"/>
      <c r="L264" t="inlineStr"/>
      <c r="M264" t="inlineStr"/>
      <c r="N264" t="n">
        <v>25.2</v>
      </c>
      <c r="O264" t="n">
        <v>0</v>
      </c>
      <c r="P264" t="n">
        <v>367</v>
      </c>
    </row>
    <row r="265" ht="15" customHeight="1">
      <c r="A265" s="154" t="inlineStr">
        <is>
          <t>1ère et 2nde transformation</t>
        </is>
      </c>
      <c r="B265" t="inlineStr">
        <is>
          <t>Eau - traitement thermique</t>
        </is>
      </c>
      <c r="C265" t="inlineStr">
        <is>
          <t>Viande bovine</t>
        </is>
      </c>
      <c r="D265" t="inlineStr">
        <is>
          <t>France</t>
        </is>
      </c>
      <c r="E265" t="inlineStr">
        <is>
          <t>2015</t>
        </is>
      </c>
      <c r="F265" t="inlineStr">
        <is>
          <t>kt</t>
        </is>
      </c>
      <c r="G265" t="inlineStr"/>
      <c r="H265" t="inlineStr"/>
      <c r="I265" t="inlineStr"/>
      <c r="J265" t="inlineStr"/>
      <c r="K265" t="inlineStr"/>
      <c r="L265" t="inlineStr"/>
      <c r="M265" t="inlineStr"/>
      <c r="N265" t="n">
        <v>604</v>
      </c>
      <c r="O265" t="n">
        <v>292</v>
      </c>
      <c r="P265" t="n">
        <v>659</v>
      </c>
    </row>
    <row r="266" ht="15" customHeight="1">
      <c r="A266" s="154" t="inlineStr">
        <is>
          <t>1ère et 2nde transformation</t>
        </is>
      </c>
      <c r="B266" t="inlineStr">
        <is>
          <t>Farines et graisses animales</t>
        </is>
      </c>
      <c r="C266" t="inlineStr">
        <is>
          <t>Viande bovine</t>
        </is>
      </c>
      <c r="D266" t="inlineStr">
        <is>
          <t>France</t>
        </is>
      </c>
      <c r="E266" t="inlineStr">
        <is>
          <t>2015</t>
        </is>
      </c>
      <c r="F266" t="inlineStr">
        <is>
          <t>kt</t>
        </is>
      </c>
      <c r="G266" t="inlineStr"/>
      <c r="H266" t="inlineStr"/>
      <c r="I266" t="inlineStr"/>
      <c r="J266" t="inlineStr"/>
      <c r="K266" t="inlineStr"/>
      <c r="L266" t="inlineStr"/>
      <c r="M266" t="inlineStr"/>
      <c r="N266" t="n">
        <v>55.3</v>
      </c>
      <c r="O266" t="n">
        <v>0</v>
      </c>
      <c r="P266" t="n">
        <v>367</v>
      </c>
    </row>
    <row r="267" ht="15" customHeight="1">
      <c r="A267" s="154" t="inlineStr">
        <is>
          <t>1ère et 2nde transformation</t>
        </is>
      </c>
      <c r="B267" t="inlineStr">
        <is>
          <t>Produits transformés</t>
        </is>
      </c>
      <c r="C267" t="inlineStr">
        <is>
          <t>Viande bovine</t>
        </is>
      </c>
      <c r="D267" t="inlineStr">
        <is>
          <t>France</t>
        </is>
      </c>
      <c r="E267" t="inlineStr">
        <is>
          <t>2015</t>
        </is>
      </c>
      <c r="F267" t="inlineStr">
        <is>
          <t>kt</t>
        </is>
      </c>
      <c r="G267" t="inlineStr"/>
      <c r="H267" t="inlineStr"/>
      <c r="I267" t="inlineStr"/>
      <c r="J267" t="inlineStr"/>
      <c r="K267" t="inlineStr"/>
      <c r="L267" t="inlineStr"/>
      <c r="M267" t="inlineStr"/>
      <c r="N267" t="n">
        <v>548</v>
      </c>
      <c r="O267" t="n">
        <v>493</v>
      </c>
      <c r="P267" t="n">
        <v>860</v>
      </c>
    </row>
    <row r="268" ht="15" customHeight="1">
      <c r="A268" s="154" t="inlineStr">
        <is>
          <t>1ère et 2nde transformation</t>
        </is>
      </c>
      <c r="B268" t="inlineStr">
        <is>
          <t>Matières issues de coproduits</t>
        </is>
      </c>
      <c r="C268" t="inlineStr">
        <is>
          <t>Viande bovine</t>
        </is>
      </c>
      <c r="D268" t="inlineStr">
        <is>
          <t>France</t>
        </is>
      </c>
      <c r="E268" t="inlineStr">
        <is>
          <t>2015</t>
        </is>
      </c>
      <c r="F268" t="inlineStr">
        <is>
          <t>kt</t>
        </is>
      </c>
      <c r="G268" t="inlineStr"/>
      <c r="H268" t="inlineStr"/>
      <c r="I268" t="inlineStr"/>
      <c r="J268" t="inlineStr"/>
      <c r="K268" t="inlineStr"/>
      <c r="L268" t="inlineStr"/>
      <c r="M268" t="inlineStr"/>
      <c r="N268" t="n">
        <v>548</v>
      </c>
      <c r="O268" t="n">
        <v>493</v>
      </c>
      <c r="P268" t="n">
        <v>860</v>
      </c>
    </row>
    <row r="269" ht="15" customHeight="1">
      <c r="A269" s="154" t="inlineStr">
        <is>
          <t>1ère et 2nde transformation</t>
        </is>
      </c>
      <c r="B269" t="inlineStr">
        <is>
          <t>Protéines animales transformées</t>
        </is>
      </c>
      <c r="C269" t="inlineStr">
        <is>
          <t>Viande bovine</t>
        </is>
      </c>
      <c r="D269" t="inlineStr">
        <is>
          <t>France</t>
        </is>
      </c>
      <c r="E269" t="inlineStr">
        <is>
          <t>2015</t>
        </is>
      </c>
      <c r="F269" t="inlineStr">
        <is>
          <t>kt</t>
        </is>
      </c>
      <c r="G269" t="inlineStr"/>
      <c r="H269" t="inlineStr"/>
      <c r="I269" t="inlineStr"/>
      <c r="J269" t="inlineStr"/>
      <c r="K269" t="inlineStr"/>
      <c r="L269" t="inlineStr"/>
      <c r="M269" t="inlineStr"/>
      <c r="N269" t="n">
        <v>313</v>
      </c>
      <c r="O269" t="inlineStr"/>
      <c r="P269" t="inlineStr"/>
    </row>
    <row r="270" ht="15" customHeight="1">
      <c r="A270" s="154" t="inlineStr">
        <is>
          <t>1ère et 2nde transformation</t>
        </is>
      </c>
      <c r="B270" t="inlineStr">
        <is>
          <t>Corps gras animaux</t>
        </is>
      </c>
      <c r="C270" t="inlineStr">
        <is>
          <t>Viande bovine</t>
        </is>
      </c>
      <c r="D270" t="inlineStr">
        <is>
          <t>France</t>
        </is>
      </c>
      <c r="E270" t="inlineStr">
        <is>
          <t>2015</t>
        </is>
      </c>
      <c r="F270" t="inlineStr">
        <is>
          <t>kt</t>
        </is>
      </c>
      <c r="G270" t="inlineStr"/>
      <c r="H270" t="inlineStr"/>
      <c r="I270" t="inlineStr"/>
      <c r="J270" t="inlineStr"/>
      <c r="K270" t="inlineStr"/>
      <c r="L270" t="inlineStr"/>
      <c r="M270" t="inlineStr"/>
      <c r="N270" t="n">
        <v>180</v>
      </c>
      <c r="O270" t="inlineStr"/>
      <c r="P270" t="inlineStr"/>
    </row>
    <row r="271" ht="15" customHeight="1">
      <c r="A271" s="154" t="inlineStr">
        <is>
          <t>1ère et 2nde transformation</t>
        </is>
      </c>
      <c r="B271" t="inlineStr">
        <is>
          <t>PAT et CGA</t>
        </is>
      </c>
      <c r="C271" t="inlineStr">
        <is>
          <t>Viande bovine</t>
        </is>
      </c>
      <c r="D271" t="inlineStr">
        <is>
          <t>France</t>
        </is>
      </c>
      <c r="E271" t="inlineStr">
        <is>
          <t>2015</t>
        </is>
      </c>
      <c r="F271" t="inlineStr">
        <is>
          <t>kt</t>
        </is>
      </c>
      <c r="G271" t="inlineStr"/>
      <c r="H271" t="inlineStr"/>
      <c r="I271" t="inlineStr"/>
      <c r="J271" t="inlineStr"/>
      <c r="K271" t="inlineStr"/>
      <c r="L271" t="inlineStr"/>
      <c r="M271" t="inlineStr"/>
      <c r="N271" t="n">
        <v>493</v>
      </c>
      <c r="O271" t="inlineStr"/>
      <c r="P271" t="inlineStr"/>
    </row>
    <row r="272" ht="15" customHeight="1">
      <c r="A272" s="154" t="inlineStr">
        <is>
          <t>Abattage / découpe</t>
        </is>
      </c>
      <c r="B272" t="inlineStr">
        <is>
          <t>Carcasses, fraîches</t>
        </is>
      </c>
      <c r="C272" t="inlineStr">
        <is>
          <t>Viande bovine</t>
        </is>
      </c>
      <c r="D272" t="inlineStr">
        <is>
          <t>France</t>
        </is>
      </c>
      <c r="E272" t="inlineStr">
        <is>
          <t>2015</t>
        </is>
      </c>
      <c r="F272" t="inlineStr">
        <is>
          <t>kt</t>
        </is>
      </c>
      <c r="G272" t="inlineStr">
        <is>
          <t>Production de carcasses fraîches</t>
        </is>
      </c>
      <c r="H272" t="inlineStr">
        <is>
          <t>Prodcom - Eurostat</t>
        </is>
      </c>
      <c r="I272" t="inlineStr">
        <is>
          <t>La production de carcasses est calulée comme étant le reste, tenant compte ainsi du retrait des coproduits C3 (os + graisses) ultérieur (transformation industrielle, artisanale, GMS et fermière) et de l'ajout des carcasses vendues directement ou autoconsommées</t>
        </is>
      </c>
      <c r="J272" t="inlineStr">
        <is>
          <t>Volume</t>
        </is>
      </c>
      <c r="K272" t="inlineStr">
        <is>
          <t>Production de carcasses fraîches</t>
        </is>
      </c>
      <c r="L272" t="inlineStr">
        <is>
          <t>Production - PRODCOM</t>
        </is>
      </c>
      <c r="M272" t="inlineStr">
        <is>
          <t>Elevée</t>
        </is>
      </c>
      <c r="N272" t="n">
        <v>314</v>
      </c>
      <c r="O272" t="inlineStr"/>
      <c r="P272" t="inlineStr"/>
    </row>
    <row r="273" ht="15" customHeight="1">
      <c r="A273" s="154" t="inlineStr">
        <is>
          <t>Abattage / découpe</t>
        </is>
      </c>
      <c r="B273" t="inlineStr">
        <is>
          <t>Morceaux, frais</t>
        </is>
      </c>
      <c r="C273" t="inlineStr">
        <is>
          <t>Viande bovine</t>
        </is>
      </c>
      <c r="D273" t="inlineStr">
        <is>
          <t>France</t>
        </is>
      </c>
      <c r="E273" t="inlineStr">
        <is>
          <t>2015</t>
        </is>
      </c>
      <c r="F273" t="inlineStr">
        <is>
          <t>kt</t>
        </is>
      </c>
      <c r="G273" t="inlineStr">
        <is>
          <t>Production de morceaux frais</t>
        </is>
      </c>
      <c r="H273" t="inlineStr">
        <is>
          <t>Prodcom - Eurostat</t>
        </is>
      </c>
      <c r="I273" t="inlineStr"/>
      <c r="J273" t="inlineStr">
        <is>
          <t>Volume</t>
        </is>
      </c>
      <c r="K273" t="inlineStr">
        <is>
          <t>Production de morceaux frais</t>
        </is>
      </c>
      <c r="L273" t="inlineStr">
        <is>
          <t>Production - PRODCOM</t>
        </is>
      </c>
      <c r="M273" t="inlineStr">
        <is>
          <t>Elevée</t>
        </is>
      </c>
      <c r="N273" t="n">
        <v>474</v>
      </c>
      <c r="O273" t="inlineStr"/>
      <c r="P273" t="inlineStr"/>
    </row>
    <row r="274" ht="15" customHeight="1">
      <c r="A274" s="154" t="inlineStr">
        <is>
          <t>Abattage / découpe</t>
        </is>
      </c>
      <c r="B274" t="inlineStr">
        <is>
          <t>Morceaux, congelés</t>
        </is>
      </c>
      <c r="C274" t="inlineStr">
        <is>
          <t>Viande bovine</t>
        </is>
      </c>
      <c r="D274" t="inlineStr">
        <is>
          <t>France</t>
        </is>
      </c>
      <c r="E274" t="inlineStr">
        <is>
          <t>2015</t>
        </is>
      </c>
      <c r="F274" t="inlineStr">
        <is>
          <t>kt</t>
        </is>
      </c>
      <c r="G274" t="inlineStr">
        <is>
          <t>Production de morceaux congelés</t>
        </is>
      </c>
      <c r="H274" t="inlineStr">
        <is>
          <t>Prodcom - Eurostat</t>
        </is>
      </c>
      <c r="I274" t="inlineStr"/>
      <c r="J274" t="inlineStr">
        <is>
          <t>Volume</t>
        </is>
      </c>
      <c r="K274" t="inlineStr">
        <is>
          <t>Production de morceaux congelés</t>
        </is>
      </c>
      <c r="L274" t="inlineStr">
        <is>
          <t>Production - PRODCOM</t>
        </is>
      </c>
      <c r="M274" t="inlineStr">
        <is>
          <t>Elevée</t>
        </is>
      </c>
      <c r="N274" t="n">
        <v>223</v>
      </c>
      <c r="O274" t="inlineStr"/>
      <c r="P274" t="inlineStr"/>
    </row>
    <row r="275" ht="15" customHeight="1">
      <c r="A275" s="154" t="inlineStr">
        <is>
          <t>Abattage / découpe</t>
        </is>
      </c>
      <c r="B275" t="inlineStr">
        <is>
          <t>Abats</t>
        </is>
      </c>
      <c r="C275" t="inlineStr">
        <is>
          <t>Viande bovine</t>
        </is>
      </c>
      <c r="D275" t="inlineStr">
        <is>
          <t>France</t>
        </is>
      </c>
      <c r="E275" t="inlineStr">
        <is>
          <t>2015</t>
        </is>
      </c>
      <c r="F275" t="inlineStr">
        <is>
          <t>kt</t>
        </is>
      </c>
      <c r="G275" t="inlineStr"/>
      <c r="H275" t="inlineStr"/>
      <c r="I275" t="inlineStr"/>
      <c r="J275" t="inlineStr"/>
      <c r="K275" t="inlineStr"/>
      <c r="L275" t="inlineStr"/>
      <c r="M275" t="inlineStr"/>
      <c r="N275" t="n">
        <v>195</v>
      </c>
      <c r="O275" t="inlineStr"/>
      <c r="P275" t="inlineStr"/>
    </row>
    <row r="276" ht="15" customHeight="1">
      <c r="A276" s="154" t="inlineStr">
        <is>
          <t>Abattage / découpe</t>
        </is>
      </c>
      <c r="B276" t="inlineStr">
        <is>
          <t>C1</t>
        </is>
      </c>
      <c r="C276" t="inlineStr">
        <is>
          <t>Viande bovine</t>
        </is>
      </c>
      <c r="D276" t="inlineStr">
        <is>
          <t>France</t>
        </is>
      </c>
      <c r="E276" t="inlineStr">
        <is>
          <t>2015</t>
        </is>
      </c>
      <c r="F276" t="inlineStr">
        <is>
          <t>kt</t>
        </is>
      </c>
      <c r="G276" t="inlineStr"/>
      <c r="H276" t="inlineStr"/>
      <c r="I276" t="inlineStr"/>
      <c r="J276" t="inlineStr"/>
      <c r="K276" t="inlineStr"/>
      <c r="L276" t="inlineStr"/>
      <c r="M276" t="inlineStr"/>
      <c r="N276" t="n">
        <v>135</v>
      </c>
      <c r="O276" t="inlineStr"/>
      <c r="P276" t="inlineStr"/>
    </row>
    <row r="277" ht="15" customHeight="1">
      <c r="A277" s="154" t="inlineStr">
        <is>
          <t>Abattage / découpe</t>
        </is>
      </c>
      <c r="B277" t="inlineStr">
        <is>
          <t>C2</t>
        </is>
      </c>
      <c r="C277" t="inlineStr">
        <is>
          <t>Viande bovine</t>
        </is>
      </c>
      <c r="D277" t="inlineStr">
        <is>
          <t>France</t>
        </is>
      </c>
      <c r="E277" t="inlineStr">
        <is>
          <t>2015</t>
        </is>
      </c>
      <c r="F277" t="inlineStr">
        <is>
          <t>kt</t>
        </is>
      </c>
      <c r="G277" t="inlineStr"/>
      <c r="H277" t="inlineStr"/>
      <c r="I277" t="inlineStr"/>
      <c r="J277" t="inlineStr"/>
      <c r="K277" t="inlineStr"/>
      <c r="L277" t="inlineStr"/>
      <c r="M277" t="inlineStr"/>
      <c r="N277" t="n">
        <v>232</v>
      </c>
      <c r="O277" t="inlineStr"/>
      <c r="P277" t="inlineStr"/>
    </row>
    <row r="278" ht="15" customHeight="1">
      <c r="A278" s="154" t="inlineStr">
        <is>
          <t>Abattage / découpe</t>
        </is>
      </c>
      <c r="B278" t="inlineStr">
        <is>
          <t>C3 et alimentaire</t>
        </is>
      </c>
      <c r="C278" t="inlineStr">
        <is>
          <t>Viande bovine</t>
        </is>
      </c>
      <c r="D278" t="inlineStr">
        <is>
          <t>France</t>
        </is>
      </c>
      <c r="E278" t="inlineStr">
        <is>
          <t>2015</t>
        </is>
      </c>
      <c r="F278" t="inlineStr">
        <is>
          <t>kt</t>
        </is>
      </c>
      <c r="G278" t="inlineStr"/>
      <c r="H278" t="inlineStr"/>
      <c r="I278" t="inlineStr"/>
      <c r="J278" t="inlineStr"/>
      <c r="K278" t="inlineStr"/>
      <c r="L278" t="inlineStr"/>
      <c r="M278" t="inlineStr"/>
      <c r="N278" t="n">
        <v>864</v>
      </c>
      <c r="O278" t="inlineStr"/>
      <c r="P278" t="inlineStr"/>
    </row>
    <row r="279" ht="15" customHeight="1">
      <c r="A279" s="154" t="inlineStr">
        <is>
          <t>Abattage / découpe</t>
        </is>
      </c>
      <c r="B279" t="inlineStr">
        <is>
          <t>Viande de veaux</t>
        </is>
      </c>
      <c r="C279" t="inlineStr">
        <is>
          <t>Viande bovine</t>
        </is>
      </c>
      <c r="D279" t="inlineStr">
        <is>
          <t>France</t>
        </is>
      </c>
      <c r="E279" t="inlineStr">
        <is>
          <t>2015</t>
        </is>
      </c>
      <c r="F279" t="inlineStr">
        <is>
          <t>kt</t>
        </is>
      </c>
      <c r="G279" t="inlineStr"/>
      <c r="H279" t="inlineStr"/>
      <c r="I279" t="inlineStr"/>
      <c r="J279" t="inlineStr"/>
      <c r="K279" t="inlineStr"/>
      <c r="L279" t="inlineStr"/>
      <c r="M279" t="inlineStr"/>
      <c r="N279" t="n">
        <v>125</v>
      </c>
      <c r="O279" t="inlineStr"/>
      <c r="P279" t="inlineStr"/>
    </row>
    <row r="280" ht="15" customHeight="1">
      <c r="A280" s="154" t="inlineStr">
        <is>
          <t>Abattage / découpe</t>
        </is>
      </c>
      <c r="B280" t="inlineStr">
        <is>
          <t>Viande de gros bovins</t>
        </is>
      </c>
      <c r="C280" t="inlineStr">
        <is>
          <t>Viande bovine</t>
        </is>
      </c>
      <c r="D280" t="inlineStr">
        <is>
          <t>France</t>
        </is>
      </c>
      <c r="E280" t="inlineStr">
        <is>
          <t>2015</t>
        </is>
      </c>
      <c r="F280" t="inlineStr">
        <is>
          <t>kt</t>
        </is>
      </c>
      <c r="G280" t="inlineStr"/>
      <c r="H280" t="inlineStr"/>
      <c r="I280" t="inlineStr"/>
      <c r="J280" t="inlineStr"/>
      <c r="K280" t="inlineStr"/>
      <c r="L280" t="inlineStr"/>
      <c r="M280" t="inlineStr"/>
      <c r="N280" t="n">
        <v>886</v>
      </c>
      <c r="O280" t="inlineStr"/>
      <c r="P280" t="inlineStr"/>
    </row>
    <row r="281" ht="15" customHeight="1">
      <c r="A281" s="154" t="inlineStr">
        <is>
          <t>Abattage / découpe</t>
        </is>
      </c>
      <c r="B281" t="inlineStr">
        <is>
          <t>Cuirs</t>
        </is>
      </c>
      <c r="C281" t="inlineStr">
        <is>
          <t>Viande bovine</t>
        </is>
      </c>
      <c r="D281" t="inlineStr">
        <is>
          <t>France</t>
        </is>
      </c>
      <c r="E281" t="inlineStr">
        <is>
          <t>2015</t>
        </is>
      </c>
      <c r="F281" t="inlineStr">
        <is>
          <t>kt</t>
        </is>
      </c>
      <c r="G281" t="inlineStr"/>
      <c r="H281" t="inlineStr"/>
      <c r="I281" t="inlineStr"/>
      <c r="J281" t="inlineStr"/>
      <c r="K281" t="inlineStr"/>
      <c r="L281" t="inlineStr"/>
      <c r="M281" t="inlineStr"/>
      <c r="N281" t="n">
        <v>149</v>
      </c>
      <c r="O281" t="inlineStr"/>
      <c r="P281" t="inlineStr"/>
    </row>
    <row r="282" ht="15" customHeight="1">
      <c r="A282" s="154" t="inlineStr">
        <is>
          <t>Abattage / découpe</t>
        </is>
      </c>
      <c r="B282" t="inlineStr">
        <is>
          <t>Eau - ressuage</t>
        </is>
      </c>
      <c r="C282" t="inlineStr">
        <is>
          <t>Viande bovine</t>
        </is>
      </c>
      <c r="D282" t="inlineStr">
        <is>
          <t>France</t>
        </is>
      </c>
      <c r="E282" t="inlineStr">
        <is>
          <t>2015</t>
        </is>
      </c>
      <c r="F282" t="inlineStr">
        <is>
          <t>kt</t>
        </is>
      </c>
      <c r="G282" t="inlineStr"/>
      <c r="H282" t="inlineStr"/>
      <c r="I282" t="inlineStr"/>
      <c r="J282" t="inlineStr"/>
      <c r="K282" t="inlineStr"/>
      <c r="L282" t="inlineStr"/>
      <c r="M282" t="inlineStr"/>
      <c r="N282" t="n">
        <v>32.6</v>
      </c>
      <c r="O282" t="inlineStr"/>
      <c r="P282" t="inlineStr"/>
    </row>
    <row r="283" ht="15" customHeight="1">
      <c r="A283" s="154" t="inlineStr">
        <is>
          <t>Abattage / découpe</t>
        </is>
      </c>
      <c r="B283" t="inlineStr">
        <is>
          <t>Carcasses</t>
        </is>
      </c>
      <c r="C283" t="inlineStr">
        <is>
          <t>Viande bovine</t>
        </is>
      </c>
      <c r="D283" t="inlineStr">
        <is>
          <t>France</t>
        </is>
      </c>
      <c r="E283" t="inlineStr">
        <is>
          <t>2015</t>
        </is>
      </c>
      <c r="F283" t="inlineStr">
        <is>
          <t>kt</t>
        </is>
      </c>
      <c r="G283" t="inlineStr"/>
      <c r="H283" t="inlineStr"/>
      <c r="I283" t="inlineStr"/>
      <c r="J283" t="inlineStr"/>
      <c r="K283" t="inlineStr"/>
      <c r="L283" t="inlineStr"/>
      <c r="M283" t="inlineStr"/>
      <c r="N283" t="n">
        <v>314</v>
      </c>
      <c r="O283" t="inlineStr"/>
      <c r="P283" t="inlineStr"/>
    </row>
    <row r="284" ht="15" customHeight="1">
      <c r="A284" s="154" t="inlineStr">
        <is>
          <t>Abattage / découpe</t>
        </is>
      </c>
      <c r="B284" t="inlineStr">
        <is>
          <t>Viande</t>
        </is>
      </c>
      <c r="C284" t="inlineStr">
        <is>
          <t>Viande bovine</t>
        </is>
      </c>
      <c r="D284" t="inlineStr">
        <is>
          <t>France</t>
        </is>
      </c>
      <c r="E284" t="inlineStr">
        <is>
          <t>2015</t>
        </is>
      </c>
      <c r="F284" t="inlineStr">
        <is>
          <t>kt</t>
        </is>
      </c>
      <c r="G284" t="inlineStr"/>
      <c r="H284" t="inlineStr"/>
      <c r="I284" t="inlineStr"/>
      <c r="J284" t="inlineStr"/>
      <c r="K284" t="inlineStr"/>
      <c r="L284" t="inlineStr"/>
      <c r="M284" t="inlineStr"/>
      <c r="N284" t="n">
        <v>1010</v>
      </c>
      <c r="O284" t="inlineStr"/>
      <c r="P284" t="inlineStr"/>
    </row>
    <row r="285" ht="15" customHeight="1">
      <c r="A285" s="154" t="inlineStr">
        <is>
          <t>Abattage / découpe</t>
        </is>
      </c>
      <c r="B285" t="inlineStr">
        <is>
          <t>Morceaux</t>
        </is>
      </c>
      <c r="C285" t="inlineStr">
        <is>
          <t>Viande bovine</t>
        </is>
      </c>
      <c r="D285" t="inlineStr">
        <is>
          <t>France</t>
        </is>
      </c>
      <c r="E285" t="inlineStr">
        <is>
          <t>2015</t>
        </is>
      </c>
      <c r="F285" t="inlineStr">
        <is>
          <t>kt</t>
        </is>
      </c>
      <c r="G285" t="inlineStr"/>
      <c r="H285" t="inlineStr"/>
      <c r="I285" t="inlineStr"/>
      <c r="J285" t="inlineStr"/>
      <c r="K285" t="inlineStr"/>
      <c r="L285" t="inlineStr"/>
      <c r="M285" t="inlineStr"/>
      <c r="N285" t="n">
        <v>697</v>
      </c>
      <c r="O285" t="inlineStr"/>
      <c r="P285" t="inlineStr"/>
    </row>
    <row r="286" ht="15" customHeight="1">
      <c r="A286" s="154" t="inlineStr">
        <is>
          <t>Abattage / découpe</t>
        </is>
      </c>
      <c r="B286" t="inlineStr">
        <is>
          <t>Matières de 1ère et 2nde transformation</t>
        </is>
      </c>
      <c r="C286" t="inlineStr">
        <is>
          <t>Viande bovine</t>
        </is>
      </c>
      <c r="D286" t="inlineStr">
        <is>
          <t>France</t>
        </is>
      </c>
      <c r="E286" t="inlineStr">
        <is>
          <t>2015</t>
        </is>
      </c>
      <c r="F286" t="inlineStr">
        <is>
          <t>kt</t>
        </is>
      </c>
      <c r="G286" t="inlineStr"/>
      <c r="H286" t="inlineStr"/>
      <c r="I286" t="inlineStr"/>
      <c r="J286" t="inlineStr"/>
      <c r="K286" t="inlineStr"/>
      <c r="L286" t="inlineStr"/>
      <c r="M286" t="inlineStr"/>
      <c r="N286" t="n">
        <v>2590</v>
      </c>
      <c r="O286" t="inlineStr"/>
      <c r="P286" t="inlineStr"/>
    </row>
    <row r="287" ht="15" customHeight="1">
      <c r="A287" s="154" t="inlineStr">
        <is>
          <t>Abattage / découpe</t>
        </is>
      </c>
      <c r="B287" t="inlineStr">
        <is>
          <t>Coproduits</t>
        </is>
      </c>
      <c r="C287" t="inlineStr">
        <is>
          <t>Viande bovine</t>
        </is>
      </c>
      <c r="D287" t="inlineStr">
        <is>
          <t>France</t>
        </is>
      </c>
      <c r="E287" t="inlineStr">
        <is>
          <t>2015</t>
        </is>
      </c>
      <c r="F287" t="inlineStr">
        <is>
          <t>kt</t>
        </is>
      </c>
      <c r="G287" t="inlineStr"/>
      <c r="H287" t="inlineStr"/>
      <c r="I287" t="inlineStr"/>
      <c r="J287" t="inlineStr"/>
      <c r="K287" t="inlineStr"/>
      <c r="L287" t="inlineStr"/>
      <c r="M287" t="inlineStr"/>
      <c r="N287" t="n">
        <v>1230</v>
      </c>
      <c r="O287" t="inlineStr"/>
      <c r="P287" t="inlineStr"/>
    </row>
    <row r="288" ht="15" customHeight="1">
      <c r="A288" s="154" t="inlineStr">
        <is>
          <t>Abattage / découpe</t>
        </is>
      </c>
      <c r="B288" t="inlineStr">
        <is>
          <t>Eau</t>
        </is>
      </c>
      <c r="C288" t="inlineStr">
        <is>
          <t>Viande bovine</t>
        </is>
      </c>
      <c r="D288" t="inlineStr">
        <is>
          <t>France</t>
        </is>
      </c>
      <c r="E288" t="inlineStr">
        <is>
          <t>2015</t>
        </is>
      </c>
      <c r="F288" t="inlineStr">
        <is>
          <t>kt</t>
        </is>
      </c>
      <c r="G288" t="inlineStr"/>
      <c r="H288" t="inlineStr"/>
      <c r="I288" t="inlineStr"/>
      <c r="J288" t="inlineStr"/>
      <c r="K288" t="inlineStr"/>
      <c r="L288" t="inlineStr"/>
      <c r="M288" t="inlineStr"/>
      <c r="N288" t="n">
        <v>32.6</v>
      </c>
      <c r="O288" t="inlineStr"/>
      <c r="P288" t="inlineStr"/>
    </row>
    <row r="289" ht="15" customHeight="1">
      <c r="A289" s="154" t="inlineStr">
        <is>
          <t>Abattage / découpe de veaux</t>
        </is>
      </c>
      <c r="B289" t="inlineStr">
        <is>
          <t>Carcasses, fraîches</t>
        </is>
      </c>
      <c r="C289" t="inlineStr">
        <is>
          <t>Viande bovine</t>
        </is>
      </c>
      <c r="D289" t="inlineStr">
        <is>
          <t>France</t>
        </is>
      </c>
      <c r="E289" t="inlineStr">
        <is>
          <t>2015</t>
        </is>
      </c>
      <c r="F289" t="inlineStr">
        <is>
          <t>kt</t>
        </is>
      </c>
      <c r="G289" t="inlineStr"/>
      <c r="H289" t="inlineStr"/>
      <c r="I289" t="inlineStr"/>
      <c r="J289" t="inlineStr"/>
      <c r="K289" t="inlineStr"/>
      <c r="L289" t="inlineStr"/>
      <c r="M289" t="inlineStr"/>
      <c r="N289" t="n">
        <v>47.4</v>
      </c>
      <c r="O289" t="n">
        <v>0</v>
      </c>
      <c r="P289" t="n">
        <v>125</v>
      </c>
    </row>
    <row r="290" ht="15" customHeight="1">
      <c r="A290" s="154" t="inlineStr">
        <is>
          <t>Abattage / découpe de veaux</t>
        </is>
      </c>
      <c r="B290" t="inlineStr">
        <is>
          <t>Morceaux, frais</t>
        </is>
      </c>
      <c r="C290" t="inlineStr">
        <is>
          <t>Viande bovine</t>
        </is>
      </c>
      <c r="D290" t="inlineStr">
        <is>
          <t>France</t>
        </is>
      </c>
      <c r="E290" t="inlineStr">
        <is>
          <t>2015</t>
        </is>
      </c>
      <c r="F290" t="inlineStr">
        <is>
          <t>kt</t>
        </is>
      </c>
      <c r="G290" t="inlineStr"/>
      <c r="H290" t="inlineStr"/>
      <c r="I290" t="inlineStr"/>
      <c r="J290" t="inlineStr"/>
      <c r="K290" t="inlineStr"/>
      <c r="L290" t="inlineStr"/>
      <c r="M290" t="inlineStr"/>
      <c r="N290" t="n">
        <v>69.90000000000001</v>
      </c>
      <c r="O290" t="n">
        <v>0</v>
      </c>
      <c r="P290" t="n">
        <v>125</v>
      </c>
    </row>
    <row r="291" ht="15" customHeight="1">
      <c r="A291" s="154" t="inlineStr">
        <is>
          <t>Abattage / découpe de veaux</t>
        </is>
      </c>
      <c r="B291" t="inlineStr">
        <is>
          <t>Morceaux, congelés</t>
        </is>
      </c>
      <c r="C291" t="inlineStr">
        <is>
          <t>Viande bovine</t>
        </is>
      </c>
      <c r="D291" t="inlineStr">
        <is>
          <t>France</t>
        </is>
      </c>
      <c r="E291" t="inlineStr">
        <is>
          <t>2015</t>
        </is>
      </c>
      <c r="F291" t="inlineStr">
        <is>
          <t>kt</t>
        </is>
      </c>
      <c r="G291" t="inlineStr"/>
      <c r="H291" t="inlineStr"/>
      <c r="I291" t="inlineStr"/>
      <c r="J291" t="inlineStr"/>
      <c r="K291" t="inlineStr"/>
      <c r="L291" t="inlineStr"/>
      <c r="M291" t="inlineStr"/>
      <c r="N291" t="n">
        <v>8.09</v>
      </c>
      <c r="O291" t="n">
        <v>0</v>
      </c>
      <c r="P291" t="n">
        <v>125</v>
      </c>
    </row>
    <row r="292" ht="15" customHeight="1">
      <c r="A292" s="154" t="inlineStr">
        <is>
          <t>Abattage / découpe de veaux</t>
        </is>
      </c>
      <c r="B292" t="inlineStr">
        <is>
          <t>Abats</t>
        </is>
      </c>
      <c r="C292" t="inlineStr">
        <is>
          <t>Viande bovine</t>
        </is>
      </c>
      <c r="D292" t="inlineStr">
        <is>
          <t>France</t>
        </is>
      </c>
      <c r="E292" t="inlineStr">
        <is>
          <t>2015</t>
        </is>
      </c>
      <c r="F292" t="inlineStr">
        <is>
          <t>kt</t>
        </is>
      </c>
      <c r="G292" t="inlineStr">
        <is>
          <t>Rendement en abats de l'abattage-découpe de veaux = 9,51 % (Blézat)</t>
        </is>
      </c>
      <c r="H292" t="inlineStr">
        <is>
          <t>Blézat</t>
        </is>
      </c>
      <c r="I292" t="inlineStr">
        <is>
          <t>0</t>
        </is>
      </c>
      <c r="J292" t="inlineStr">
        <is>
          <t>Rendement</t>
        </is>
      </c>
      <c r="K292" t="inlineStr">
        <is>
          <t>Rendement en abats de l'abattage-découpe de veaux</t>
        </is>
      </c>
      <c r="L292" t="inlineStr">
        <is>
          <t>Anatomie - Blézat</t>
        </is>
      </c>
      <c r="M292" t="inlineStr">
        <is>
          <t>0</t>
        </is>
      </c>
      <c r="N292" t="n">
        <v>29.4</v>
      </c>
      <c r="O292" t="inlineStr"/>
      <c r="P292" t="inlineStr"/>
    </row>
    <row r="293" ht="15" customHeight="1">
      <c r="A293" s="154" t="inlineStr">
        <is>
          <t>Abattage / découpe de veaux</t>
        </is>
      </c>
      <c r="B293" t="inlineStr">
        <is>
          <t>C1</t>
        </is>
      </c>
      <c r="C293" t="inlineStr">
        <is>
          <t>Viande bovine</t>
        </is>
      </c>
      <c r="D293" t="inlineStr">
        <is>
          <t>France</t>
        </is>
      </c>
      <c r="E293" t="inlineStr">
        <is>
          <t>2015</t>
        </is>
      </c>
      <c r="F293" t="inlineStr">
        <is>
          <t>kt</t>
        </is>
      </c>
      <c r="G293" t="inlineStr">
        <is>
          <t>Rendement en coproduits C1 de l'abattage-découpe de veaux = 5,63 % (Blézat)</t>
        </is>
      </c>
      <c r="H293" t="inlineStr">
        <is>
          <t>Blézat</t>
        </is>
      </c>
      <c r="I293" t="inlineStr">
        <is>
          <t>0</t>
        </is>
      </c>
      <c r="J293" t="inlineStr">
        <is>
          <t>Rendement</t>
        </is>
      </c>
      <c r="K293" t="inlineStr">
        <is>
          <t>Rendement en coproduits C1 de l'abattage-découpe de veaux</t>
        </is>
      </c>
      <c r="L293" t="inlineStr">
        <is>
          <t>Anatomie - Blézat</t>
        </is>
      </c>
      <c r="M293" t="inlineStr">
        <is>
          <t>0</t>
        </is>
      </c>
      <c r="N293" t="n">
        <v>17.4</v>
      </c>
      <c r="O293" t="inlineStr"/>
      <c r="P293" t="inlineStr"/>
    </row>
    <row r="294" ht="15" customHeight="1">
      <c r="A294" s="154" t="inlineStr">
        <is>
          <t>Abattage / découpe de veaux</t>
        </is>
      </c>
      <c r="B294" t="inlineStr">
        <is>
          <t>C2</t>
        </is>
      </c>
      <c r="C294" t="inlineStr">
        <is>
          <t>Viande bovine</t>
        </is>
      </c>
      <c r="D294" t="inlineStr">
        <is>
          <t>France</t>
        </is>
      </c>
      <c r="E294" t="inlineStr">
        <is>
          <t>2015</t>
        </is>
      </c>
      <c r="F294" t="inlineStr">
        <is>
          <t>kt</t>
        </is>
      </c>
      <c r="G294" t="inlineStr">
        <is>
          <t>Rendement en coproduits C2 de l'abattage-découpe de veaux = 0 % (Blézat)</t>
        </is>
      </c>
      <c r="H294" t="inlineStr">
        <is>
          <t>Blézat</t>
        </is>
      </c>
      <c r="I294" t="inlineStr">
        <is>
          <t>0</t>
        </is>
      </c>
      <c r="J294" t="inlineStr">
        <is>
          <t>Rendement</t>
        </is>
      </c>
      <c r="K294" t="inlineStr">
        <is>
          <t>Rendement en coproduits C2 de l'abattage-découpe de veaux</t>
        </is>
      </c>
      <c r="L294" t="inlineStr">
        <is>
          <t>Anatomie - Blézat</t>
        </is>
      </c>
      <c r="M294" t="inlineStr">
        <is>
          <t>0</t>
        </is>
      </c>
      <c r="N294" t="n">
        <v>0</v>
      </c>
      <c r="O294" t="inlineStr"/>
      <c r="P294" t="inlineStr"/>
    </row>
    <row r="295" ht="15" customHeight="1">
      <c r="A295" s="154" t="inlineStr">
        <is>
          <t>Abattage / découpe de veaux</t>
        </is>
      </c>
      <c r="B295" t="inlineStr">
        <is>
          <t>C3 et alimentaire</t>
        </is>
      </c>
      <c r="C295" t="inlineStr">
        <is>
          <t>Viande bovine</t>
        </is>
      </c>
      <c r="D295" t="inlineStr">
        <is>
          <t>France</t>
        </is>
      </c>
      <c r="E295" t="inlineStr">
        <is>
          <t>2015</t>
        </is>
      </c>
      <c r="F295" t="inlineStr">
        <is>
          <t>kt</t>
        </is>
      </c>
      <c r="G295" t="inlineStr">
        <is>
          <t>Rendement en coproduits C3 et alimentaire de l'abattage-découpe de veaux = 36,59 % (Blézat)</t>
        </is>
      </c>
      <c r="H295" t="inlineStr">
        <is>
          <t>Blézat</t>
        </is>
      </c>
      <c r="I295" t="inlineStr">
        <is>
          <t>0</t>
        </is>
      </c>
      <c r="J295" t="inlineStr">
        <is>
          <t>Rendement</t>
        </is>
      </c>
      <c r="K295" t="inlineStr">
        <is>
          <t>Rendement en coproduits C3 et alimentaire de l'abattage-découpe de veaux</t>
        </is>
      </c>
      <c r="L295" t="inlineStr">
        <is>
          <t>Anatomie - Blézat</t>
        </is>
      </c>
      <c r="M295" t="inlineStr">
        <is>
          <t>0</t>
        </is>
      </c>
      <c r="N295" t="n">
        <v>113</v>
      </c>
      <c r="O295" t="inlineStr"/>
      <c r="P295" t="inlineStr"/>
    </row>
    <row r="296" ht="15" customHeight="1">
      <c r="A296" s="154" t="inlineStr">
        <is>
          <t>Abattage / découpe de veaux</t>
        </is>
      </c>
      <c r="B296" t="inlineStr">
        <is>
          <t>Viande de veaux</t>
        </is>
      </c>
      <c r="C296" t="inlineStr">
        <is>
          <t>Viande bovine</t>
        </is>
      </c>
      <c r="D296" t="inlineStr">
        <is>
          <t>France</t>
        </is>
      </c>
      <c r="E296" t="inlineStr">
        <is>
          <t>2015</t>
        </is>
      </c>
      <c r="F296" t="inlineStr">
        <is>
          <t>kt</t>
        </is>
      </c>
      <c r="G296" t="inlineStr">
        <is>
          <t>Rendement en viande de l'abattage-découpe de veaux = 40,61 % (Blézat)</t>
        </is>
      </c>
      <c r="H296" t="inlineStr">
        <is>
          <t>Blézat</t>
        </is>
      </c>
      <c r="I296" t="inlineStr">
        <is>
          <t>0</t>
        </is>
      </c>
      <c r="J296" t="inlineStr">
        <is>
          <t>Rendement</t>
        </is>
      </c>
      <c r="K296" t="inlineStr">
        <is>
          <t>Rendement en viande de l'abattage-découpe de veaux</t>
        </is>
      </c>
      <c r="L296" t="inlineStr">
        <is>
          <t>Anatomie - Blézat</t>
        </is>
      </c>
      <c r="M296" t="inlineStr">
        <is>
          <t>0</t>
        </is>
      </c>
      <c r="N296" t="n">
        <v>125</v>
      </c>
      <c r="O296" t="inlineStr"/>
      <c r="P296" t="inlineStr"/>
    </row>
    <row r="297" ht="15" customHeight="1">
      <c r="A297" s="154" t="inlineStr">
        <is>
          <t>Abattage / découpe de veaux</t>
        </is>
      </c>
      <c r="B297" t="inlineStr">
        <is>
          <t>Viande de gros bovins</t>
        </is>
      </c>
      <c r="C297" t="inlineStr">
        <is>
          <t>Viande bovine</t>
        </is>
      </c>
      <c r="D297" t="inlineStr">
        <is>
          <t>France</t>
        </is>
      </c>
      <c r="E297" t="inlineStr">
        <is>
          <t>2015</t>
        </is>
      </c>
      <c r="F297" t="inlineStr">
        <is>
          <t>kt</t>
        </is>
      </c>
      <c r="G297" t="inlineStr"/>
      <c r="H297" t="inlineStr"/>
      <c r="I297" t="inlineStr"/>
      <c r="J297" t="inlineStr"/>
      <c r="K297" t="inlineStr"/>
      <c r="L297" t="inlineStr"/>
      <c r="M297" t="inlineStr"/>
      <c r="N297" t="n">
        <v>0</v>
      </c>
      <c r="O297" t="inlineStr"/>
      <c r="P297" t="inlineStr"/>
    </row>
    <row r="298" ht="15" customHeight="1">
      <c r="A298" s="154" t="inlineStr">
        <is>
          <t>Abattage / découpe de veaux</t>
        </is>
      </c>
      <c r="B298" t="inlineStr">
        <is>
          <t>Cuirs</t>
        </is>
      </c>
      <c r="C298" t="inlineStr">
        <is>
          <t>Viande bovine</t>
        </is>
      </c>
      <c r="D298" t="inlineStr">
        <is>
          <t>France</t>
        </is>
      </c>
      <c r="E298" t="inlineStr">
        <is>
          <t>2015</t>
        </is>
      </c>
      <c r="F298" t="inlineStr">
        <is>
          <t>kt</t>
        </is>
      </c>
      <c r="G298" t="inlineStr">
        <is>
          <t>Rendement en cuirs de l'abattage-découpe de veaux = 6,49 % (Blézat)</t>
        </is>
      </c>
      <c r="H298" t="inlineStr">
        <is>
          <t>Blézat</t>
        </is>
      </c>
      <c r="I298" t="inlineStr">
        <is>
          <t>0</t>
        </is>
      </c>
      <c r="J298" t="inlineStr">
        <is>
          <t>Rendement</t>
        </is>
      </c>
      <c r="K298" t="inlineStr">
        <is>
          <t>Rendement en cuirs de l'abattage-découpe de veaux</t>
        </is>
      </c>
      <c r="L298" t="inlineStr">
        <is>
          <t>Anatomie - Blézat</t>
        </is>
      </c>
      <c r="M298" t="inlineStr">
        <is>
          <t>0</t>
        </is>
      </c>
      <c r="N298" t="n">
        <v>20.1</v>
      </c>
      <c r="O298" t="inlineStr"/>
      <c r="P298" t="inlineStr"/>
    </row>
    <row r="299" ht="15" customHeight="1">
      <c r="A299" s="154" t="inlineStr">
        <is>
          <t>Abattage / découpe de veaux</t>
        </is>
      </c>
      <c r="B299" t="inlineStr">
        <is>
          <t>Eau - ressuage</t>
        </is>
      </c>
      <c r="C299" t="inlineStr">
        <is>
          <t>Viande bovine</t>
        </is>
      </c>
      <c r="D299" t="inlineStr">
        <is>
          <t>France</t>
        </is>
      </c>
      <c r="E299" t="inlineStr">
        <is>
          <t>2015</t>
        </is>
      </c>
      <c r="F299" t="inlineStr">
        <is>
          <t>kt</t>
        </is>
      </c>
      <c r="G299" t="inlineStr">
        <is>
          <t>Pertes en eau de l'abattage-découpe de veaux = 1,17 % (Blézat)</t>
        </is>
      </c>
      <c r="H299" t="inlineStr">
        <is>
          <t>Blézat</t>
        </is>
      </c>
      <c r="I299" t="inlineStr">
        <is>
          <t>0</t>
        </is>
      </c>
      <c r="J299" t="inlineStr">
        <is>
          <t>Rendement</t>
        </is>
      </c>
      <c r="K299" t="inlineStr">
        <is>
          <t>Pertes en eau de l'abattage-découpe de veaux</t>
        </is>
      </c>
      <c r="L299" t="inlineStr">
        <is>
          <t>Anatomie - Blézat</t>
        </is>
      </c>
      <c r="M299" t="inlineStr">
        <is>
          <t>0</t>
        </is>
      </c>
      <c r="N299" t="n">
        <v>3.61</v>
      </c>
      <c r="O299" t="inlineStr"/>
      <c r="P299" t="inlineStr"/>
    </row>
    <row r="300" ht="15" customHeight="1">
      <c r="A300" s="154" t="inlineStr">
        <is>
          <t>Abattage / découpe de veaux</t>
        </is>
      </c>
      <c r="B300" t="inlineStr">
        <is>
          <t>Carcasses</t>
        </is>
      </c>
      <c r="C300" t="inlineStr">
        <is>
          <t>Viande bovine</t>
        </is>
      </c>
      <c r="D300" t="inlineStr">
        <is>
          <t>France</t>
        </is>
      </c>
      <c r="E300" t="inlineStr">
        <is>
          <t>2015</t>
        </is>
      </c>
      <c r="F300" t="inlineStr">
        <is>
          <t>kt</t>
        </is>
      </c>
      <c r="G300" t="inlineStr"/>
      <c r="H300" t="inlineStr"/>
      <c r="I300" t="inlineStr"/>
      <c r="J300" t="inlineStr"/>
      <c r="K300" t="inlineStr"/>
      <c r="L300" t="inlineStr"/>
      <c r="M300" t="inlineStr"/>
      <c r="N300" t="n">
        <v>47.4</v>
      </c>
      <c r="O300" t="n">
        <v>0</v>
      </c>
      <c r="P300" t="n">
        <v>125</v>
      </c>
    </row>
    <row r="301" ht="15" customHeight="1">
      <c r="A301" s="154" t="inlineStr">
        <is>
          <t>Abattage / découpe de veaux</t>
        </is>
      </c>
      <c r="B301" t="inlineStr">
        <is>
          <t>Viande</t>
        </is>
      </c>
      <c r="C301" t="inlineStr">
        <is>
          <t>Viande bovine</t>
        </is>
      </c>
      <c r="D301" t="inlineStr">
        <is>
          <t>France</t>
        </is>
      </c>
      <c r="E301" t="inlineStr">
        <is>
          <t>2015</t>
        </is>
      </c>
      <c r="F301" t="inlineStr">
        <is>
          <t>kt</t>
        </is>
      </c>
      <c r="G301" t="inlineStr"/>
      <c r="H301" t="inlineStr"/>
      <c r="I301" t="inlineStr"/>
      <c r="J301" t="inlineStr"/>
      <c r="K301" t="inlineStr"/>
      <c r="L301" t="inlineStr"/>
      <c r="M301" t="inlineStr"/>
      <c r="N301" t="n">
        <v>125</v>
      </c>
      <c r="O301" t="inlineStr"/>
      <c r="P301" t="inlineStr"/>
    </row>
    <row r="302" ht="15" customHeight="1">
      <c r="A302" s="154" t="inlineStr">
        <is>
          <t>Abattage / découpe de veaux</t>
        </is>
      </c>
      <c r="B302" t="inlineStr">
        <is>
          <t>Morceaux</t>
        </is>
      </c>
      <c r="C302" t="inlineStr">
        <is>
          <t>Viande bovine</t>
        </is>
      </c>
      <c r="D302" t="inlineStr">
        <is>
          <t>France</t>
        </is>
      </c>
      <c r="E302" t="inlineStr">
        <is>
          <t>2015</t>
        </is>
      </c>
      <c r="F302" t="inlineStr">
        <is>
          <t>kt</t>
        </is>
      </c>
      <c r="G302" t="inlineStr"/>
      <c r="H302" t="inlineStr"/>
      <c r="I302" t="inlineStr"/>
      <c r="J302" t="inlineStr"/>
      <c r="K302" t="inlineStr"/>
      <c r="L302" t="inlineStr"/>
      <c r="M302" t="inlineStr"/>
      <c r="N302" t="n">
        <v>78</v>
      </c>
      <c r="O302" t="n">
        <v>0</v>
      </c>
      <c r="P302" t="n">
        <v>125</v>
      </c>
    </row>
    <row r="303" ht="15" customHeight="1">
      <c r="A303" s="154" t="inlineStr">
        <is>
          <t>Abattage / découpe de veaux</t>
        </is>
      </c>
      <c r="B303" t="inlineStr">
        <is>
          <t>Matières de 1ère et 2nde transformation</t>
        </is>
      </c>
      <c r="C303" t="inlineStr">
        <is>
          <t>Viande bovine</t>
        </is>
      </c>
      <c r="D303" t="inlineStr">
        <is>
          <t>France</t>
        </is>
      </c>
      <c r="E303" t="inlineStr">
        <is>
          <t>2015</t>
        </is>
      </c>
      <c r="F303" t="inlineStr">
        <is>
          <t>kt</t>
        </is>
      </c>
      <c r="G303" t="inlineStr"/>
      <c r="H303" t="inlineStr"/>
      <c r="I303" t="inlineStr"/>
      <c r="J303" t="inlineStr"/>
      <c r="K303" t="inlineStr"/>
      <c r="L303" t="inlineStr"/>
      <c r="M303" t="inlineStr"/>
      <c r="N303" t="n">
        <v>305</v>
      </c>
      <c r="O303" t="inlineStr"/>
      <c r="P303" t="inlineStr"/>
    </row>
    <row r="304" ht="15" customHeight="1">
      <c r="A304" s="154" t="inlineStr">
        <is>
          <t>Abattage / découpe de veaux</t>
        </is>
      </c>
      <c r="B304" t="inlineStr">
        <is>
          <t>Coproduits</t>
        </is>
      </c>
      <c r="C304" t="inlineStr">
        <is>
          <t>Viande bovine</t>
        </is>
      </c>
      <c r="D304" t="inlineStr">
        <is>
          <t>France</t>
        </is>
      </c>
      <c r="E304" t="inlineStr">
        <is>
          <t>2015</t>
        </is>
      </c>
      <c r="F304" t="inlineStr">
        <is>
          <t>kt</t>
        </is>
      </c>
      <c r="G304" t="inlineStr"/>
      <c r="H304" t="inlineStr"/>
      <c r="I304" t="inlineStr"/>
      <c r="J304" t="inlineStr"/>
      <c r="K304" t="inlineStr"/>
      <c r="L304" t="inlineStr"/>
      <c r="M304" t="inlineStr"/>
      <c r="N304" t="n">
        <v>130</v>
      </c>
      <c r="O304" t="inlineStr"/>
      <c r="P304" t="inlineStr"/>
    </row>
    <row r="305" ht="15" customHeight="1">
      <c r="A305" s="154" t="inlineStr">
        <is>
          <t>Abattage / découpe de veaux</t>
        </is>
      </c>
      <c r="B305" t="inlineStr">
        <is>
          <t>Eau</t>
        </is>
      </c>
      <c r="C305" t="inlineStr">
        <is>
          <t>Viande bovine</t>
        </is>
      </c>
      <c r="D305" t="inlineStr">
        <is>
          <t>France</t>
        </is>
      </c>
      <c r="E305" t="inlineStr">
        <is>
          <t>2015</t>
        </is>
      </c>
      <c r="F305" t="inlineStr">
        <is>
          <t>kt</t>
        </is>
      </c>
      <c r="G305" t="inlineStr"/>
      <c r="H305" t="inlineStr"/>
      <c r="I305" t="inlineStr"/>
      <c r="J305" t="inlineStr"/>
      <c r="K305" t="inlineStr"/>
      <c r="L305" t="inlineStr"/>
      <c r="M305" t="inlineStr"/>
      <c r="N305" t="n">
        <v>3.61</v>
      </c>
      <c r="O305" t="inlineStr"/>
      <c r="P305" t="inlineStr"/>
    </row>
    <row r="306" ht="15" customHeight="1">
      <c r="A306" s="154" t="inlineStr">
        <is>
          <t>Abattage / découpe de gros bovins</t>
        </is>
      </c>
      <c r="B306" t="inlineStr">
        <is>
          <t>Carcasses, fraîches</t>
        </is>
      </c>
      <c r="C306" t="inlineStr">
        <is>
          <t>Viande bovine</t>
        </is>
      </c>
      <c r="D306" t="inlineStr">
        <is>
          <t>France</t>
        </is>
      </c>
      <c r="E306" t="inlineStr">
        <is>
          <t>2015</t>
        </is>
      </c>
      <c r="F306" t="inlineStr">
        <is>
          <t>kt</t>
        </is>
      </c>
      <c r="G306" t="inlineStr"/>
      <c r="H306" t="inlineStr"/>
      <c r="I306" t="inlineStr"/>
      <c r="J306" t="inlineStr"/>
      <c r="K306" t="inlineStr"/>
      <c r="L306" t="inlineStr"/>
      <c r="M306" t="inlineStr"/>
      <c r="N306" t="n">
        <v>267</v>
      </c>
      <c r="O306" t="n">
        <v>189</v>
      </c>
      <c r="P306" t="n">
        <v>314</v>
      </c>
    </row>
    <row r="307" ht="15" customHeight="1">
      <c r="A307" s="154" t="inlineStr">
        <is>
          <t>Abattage / découpe de gros bovins</t>
        </is>
      </c>
      <c r="B307" t="inlineStr">
        <is>
          <t>Morceaux, frais</t>
        </is>
      </c>
      <c r="C307" t="inlineStr">
        <is>
          <t>Viande bovine</t>
        </is>
      </c>
      <c r="D307" t="inlineStr">
        <is>
          <t>France</t>
        </is>
      </c>
      <c r="E307" t="inlineStr">
        <is>
          <t>2015</t>
        </is>
      </c>
      <c r="F307" t="inlineStr">
        <is>
          <t>kt</t>
        </is>
      </c>
      <c r="G307" t="inlineStr"/>
      <c r="H307" t="inlineStr"/>
      <c r="I307" t="inlineStr"/>
      <c r="J307" t="inlineStr"/>
      <c r="K307" t="inlineStr"/>
      <c r="L307" t="inlineStr"/>
      <c r="M307" t="inlineStr"/>
      <c r="N307" t="n">
        <v>404</v>
      </c>
      <c r="O307" t="n">
        <v>349</v>
      </c>
      <c r="P307" t="n">
        <v>474</v>
      </c>
    </row>
    <row r="308" ht="15" customHeight="1">
      <c r="A308" s="154" t="inlineStr">
        <is>
          <t>Abattage / découpe de gros bovins</t>
        </is>
      </c>
      <c r="B308" t="inlineStr">
        <is>
          <t>Morceaux, congelés</t>
        </is>
      </c>
      <c r="C308" t="inlineStr">
        <is>
          <t>Viande bovine</t>
        </is>
      </c>
      <c r="D308" t="inlineStr">
        <is>
          <t>France</t>
        </is>
      </c>
      <c r="E308" t="inlineStr">
        <is>
          <t>2015</t>
        </is>
      </c>
      <c r="F308" t="inlineStr">
        <is>
          <t>kt</t>
        </is>
      </c>
      <c r="G308" t="inlineStr"/>
      <c r="H308" t="inlineStr"/>
      <c r="I308" t="inlineStr"/>
      <c r="J308" t="inlineStr"/>
      <c r="K308" t="inlineStr"/>
      <c r="L308" t="inlineStr"/>
      <c r="M308" t="inlineStr"/>
      <c r="N308" t="n">
        <v>215</v>
      </c>
      <c r="O308" t="n">
        <v>97.7</v>
      </c>
      <c r="P308" t="n">
        <v>223</v>
      </c>
    </row>
    <row r="309" ht="15" customHeight="1">
      <c r="A309" s="154" t="inlineStr">
        <is>
          <t>Abattage / découpe de gros bovins</t>
        </is>
      </c>
      <c r="B309" t="inlineStr">
        <is>
          <t>Abats</t>
        </is>
      </c>
      <c r="C309" t="inlineStr">
        <is>
          <t>Viande bovine</t>
        </is>
      </c>
      <c r="D309" t="inlineStr">
        <is>
          <t>France</t>
        </is>
      </c>
      <c r="E309" t="inlineStr">
        <is>
          <t>2015</t>
        </is>
      </c>
      <c r="F309" t="inlineStr">
        <is>
          <t>kt</t>
        </is>
      </c>
      <c r="G309" t="inlineStr">
        <is>
          <t>Rendement en abats de l'abattage-découpe de gros bovins = 7,18 % (Blézat)</t>
        </is>
      </c>
      <c r="H309" t="inlineStr">
        <is>
          <t>Blézat</t>
        </is>
      </c>
      <c r="I309" t="inlineStr">
        <is>
          <t>0</t>
        </is>
      </c>
      <c r="J309" t="inlineStr">
        <is>
          <t>Rendement</t>
        </is>
      </c>
      <c r="K309" t="inlineStr">
        <is>
          <t>Rendement en abats de l'abattage-découpe de gros bovins</t>
        </is>
      </c>
      <c r="L309" t="inlineStr">
        <is>
          <t>Anatomie - Blézat</t>
        </is>
      </c>
      <c r="M309" t="inlineStr">
        <is>
          <t>0</t>
        </is>
      </c>
      <c r="N309" t="n">
        <v>166</v>
      </c>
      <c r="O309" t="inlineStr"/>
      <c r="P309" t="inlineStr"/>
    </row>
    <row r="310" ht="15" customHeight="1">
      <c r="A310" s="154" t="inlineStr">
        <is>
          <t>Abattage / découpe de gros bovins</t>
        </is>
      </c>
      <c r="B310" t="inlineStr">
        <is>
          <t>C1</t>
        </is>
      </c>
      <c r="C310" t="inlineStr">
        <is>
          <t>Viande bovine</t>
        </is>
      </c>
      <c r="D310" t="inlineStr">
        <is>
          <t>France</t>
        </is>
      </c>
      <c r="E310" t="inlineStr">
        <is>
          <t>2015</t>
        </is>
      </c>
      <c r="F310" t="inlineStr">
        <is>
          <t>kt</t>
        </is>
      </c>
      <c r="G310" t="inlineStr">
        <is>
          <t>Rendement en coproduits C1 de l'abattage-découpe de gros bovins = 5,1 % (Blézat)</t>
        </is>
      </c>
      <c r="H310" t="inlineStr">
        <is>
          <t>Blézat</t>
        </is>
      </c>
      <c r="I310" t="inlineStr">
        <is>
          <t>0</t>
        </is>
      </c>
      <c r="J310" t="inlineStr">
        <is>
          <t>Rendement</t>
        </is>
      </c>
      <c r="K310" t="inlineStr">
        <is>
          <t>Rendement en coproduits C1 de l'abattage-découpe de gros bovins</t>
        </is>
      </c>
      <c r="L310" t="inlineStr">
        <is>
          <t>Anatomie - Blézat</t>
        </is>
      </c>
      <c r="M310" t="inlineStr">
        <is>
          <t>0</t>
        </is>
      </c>
      <c r="N310" t="n">
        <v>118</v>
      </c>
      <c r="O310" t="inlineStr"/>
      <c r="P310" t="inlineStr"/>
    </row>
    <row r="311" ht="15" customHeight="1">
      <c r="A311" s="154" t="inlineStr">
        <is>
          <t>Abattage / découpe de gros bovins</t>
        </is>
      </c>
      <c r="B311" t="inlineStr">
        <is>
          <t>C2</t>
        </is>
      </c>
      <c r="C311" t="inlineStr">
        <is>
          <t>Viande bovine</t>
        </is>
      </c>
      <c r="D311" t="inlineStr">
        <is>
          <t>France</t>
        </is>
      </c>
      <c r="E311" t="inlineStr">
        <is>
          <t>2015</t>
        </is>
      </c>
      <c r="F311" t="inlineStr">
        <is>
          <t>kt</t>
        </is>
      </c>
      <c r="G311" t="inlineStr">
        <is>
          <t>Rendement en coproduits C2 de l'abattage-découpe de gros bovins = 10,03 % (Blézat)</t>
        </is>
      </c>
      <c r="H311" t="inlineStr">
        <is>
          <t>Blézat</t>
        </is>
      </c>
      <c r="I311" t="inlineStr">
        <is>
          <t>0</t>
        </is>
      </c>
      <c r="J311" t="inlineStr">
        <is>
          <t>Rendement</t>
        </is>
      </c>
      <c r="K311" t="inlineStr">
        <is>
          <t>Rendement en coproduits C2 de l'abattage-découpe de gros bovins</t>
        </is>
      </c>
      <c r="L311" t="inlineStr">
        <is>
          <t>Anatomie - Blézat</t>
        </is>
      </c>
      <c r="M311" t="inlineStr">
        <is>
          <t>0</t>
        </is>
      </c>
      <c r="N311" t="n">
        <v>232</v>
      </c>
      <c r="O311" t="inlineStr"/>
      <c r="P311" t="inlineStr"/>
    </row>
    <row r="312" ht="15" customHeight="1">
      <c r="A312" s="154" t="inlineStr">
        <is>
          <t>Abattage / découpe de gros bovins</t>
        </is>
      </c>
      <c r="B312" t="inlineStr">
        <is>
          <t>C3 et alimentaire</t>
        </is>
      </c>
      <c r="C312" t="inlineStr">
        <is>
          <t>Viande bovine</t>
        </is>
      </c>
      <c r="D312" t="inlineStr">
        <is>
          <t>France</t>
        </is>
      </c>
      <c r="E312" t="inlineStr">
        <is>
          <t>2015</t>
        </is>
      </c>
      <c r="F312" t="inlineStr">
        <is>
          <t>kt</t>
        </is>
      </c>
      <c r="G312" t="inlineStr">
        <is>
          <t>Rendement en coproduits C3 et alimentaire de l'abattage-découpe de gros bovins = 32,49 % (Blézat)</t>
        </is>
      </c>
      <c r="H312" t="inlineStr">
        <is>
          <t>Blézat</t>
        </is>
      </c>
      <c r="I312" t="inlineStr">
        <is>
          <t>0</t>
        </is>
      </c>
      <c r="J312" t="inlineStr">
        <is>
          <t>Rendement</t>
        </is>
      </c>
      <c r="K312" t="inlineStr">
        <is>
          <t>Rendement en coproduits C3 et alimentaire de l'abattage-découpe de gros bovins</t>
        </is>
      </c>
      <c r="L312" t="inlineStr">
        <is>
          <t>Anatomie - Blézat</t>
        </is>
      </c>
      <c r="M312" t="inlineStr">
        <is>
          <t>0</t>
        </is>
      </c>
      <c r="N312" t="n">
        <v>750</v>
      </c>
      <c r="O312" t="inlineStr"/>
      <c r="P312" t="inlineStr"/>
    </row>
    <row r="313" ht="15" customHeight="1">
      <c r="A313" s="154" t="inlineStr">
        <is>
          <t>Abattage / découpe de gros bovins</t>
        </is>
      </c>
      <c r="B313" t="inlineStr">
        <is>
          <t>Viande de veaux</t>
        </is>
      </c>
      <c r="C313" t="inlineStr">
        <is>
          <t>Viande bovine</t>
        </is>
      </c>
      <c r="D313" t="inlineStr">
        <is>
          <t>France</t>
        </is>
      </c>
      <c r="E313" t="inlineStr">
        <is>
          <t>2015</t>
        </is>
      </c>
      <c r="F313" t="inlineStr">
        <is>
          <t>kt</t>
        </is>
      </c>
      <c r="G313" t="inlineStr"/>
      <c r="H313" t="inlineStr"/>
      <c r="I313" t="inlineStr"/>
      <c r="J313" t="inlineStr"/>
      <c r="K313" t="inlineStr"/>
      <c r="L313" t="inlineStr"/>
      <c r="M313" t="inlineStr"/>
      <c r="N313" t="n">
        <v>0</v>
      </c>
      <c r="O313" t="inlineStr"/>
      <c r="P313" t="inlineStr"/>
    </row>
    <row r="314" ht="15" customHeight="1">
      <c r="A314" s="154" t="inlineStr">
        <is>
          <t>Abattage / découpe de gros bovins</t>
        </is>
      </c>
      <c r="B314" t="inlineStr">
        <is>
          <t>Viande de gros bovins</t>
        </is>
      </c>
      <c r="C314" t="inlineStr">
        <is>
          <t>Viande bovine</t>
        </is>
      </c>
      <c r="D314" t="inlineStr">
        <is>
          <t>France</t>
        </is>
      </c>
      <c r="E314" t="inlineStr">
        <is>
          <t>2015</t>
        </is>
      </c>
      <c r="F314" t="inlineStr">
        <is>
          <t>kt</t>
        </is>
      </c>
      <c r="G314" t="inlineStr">
        <is>
          <t>Rendement en viande de l'abattage-découpe de gros bovins = 38,36 % (Blézat)</t>
        </is>
      </c>
      <c r="H314" t="inlineStr">
        <is>
          <t>Blézat</t>
        </is>
      </c>
      <c r="I314" t="inlineStr">
        <is>
          <t>0</t>
        </is>
      </c>
      <c r="J314" t="inlineStr">
        <is>
          <t>Rendement</t>
        </is>
      </c>
      <c r="K314" t="inlineStr">
        <is>
          <t>Rendement en viande de l'abattage-découpe de gros bovins</t>
        </is>
      </c>
      <c r="L314" t="inlineStr">
        <is>
          <t>Anatomie - Blézat</t>
        </is>
      </c>
      <c r="M314" t="inlineStr">
        <is>
          <t>0</t>
        </is>
      </c>
      <c r="N314" t="n">
        <v>886</v>
      </c>
      <c r="O314" t="inlineStr"/>
      <c r="P314" t="inlineStr"/>
    </row>
    <row r="315" ht="15" customHeight="1">
      <c r="A315" s="154" t="inlineStr">
        <is>
          <t>Abattage / découpe de gros bovins</t>
        </is>
      </c>
      <c r="B315" t="inlineStr">
        <is>
          <t>Cuirs</t>
        </is>
      </c>
      <c r="C315" t="inlineStr">
        <is>
          <t>Viande bovine</t>
        </is>
      </c>
      <c r="D315" t="inlineStr">
        <is>
          <t>France</t>
        </is>
      </c>
      <c r="E315" t="inlineStr">
        <is>
          <t>2015</t>
        </is>
      </c>
      <c r="F315" t="inlineStr">
        <is>
          <t>kt</t>
        </is>
      </c>
      <c r="G315" t="inlineStr">
        <is>
          <t>Rendement en cuirs de l'abattage-découpe de gros bovins = 5,58 % (Blézat)</t>
        </is>
      </c>
      <c r="H315" t="inlineStr">
        <is>
          <t>Blézat</t>
        </is>
      </c>
      <c r="I315" t="inlineStr">
        <is>
          <t>0</t>
        </is>
      </c>
      <c r="J315" t="inlineStr">
        <is>
          <t>Rendement</t>
        </is>
      </c>
      <c r="K315" t="inlineStr">
        <is>
          <t>Rendement en cuirs de l'abattage-découpe de gros bovins</t>
        </is>
      </c>
      <c r="L315" t="inlineStr">
        <is>
          <t>Anatomie - Blézat</t>
        </is>
      </c>
      <c r="M315" t="inlineStr">
        <is>
          <t>0</t>
        </is>
      </c>
      <c r="N315" t="n">
        <v>129</v>
      </c>
      <c r="O315" t="inlineStr"/>
      <c r="P315" t="inlineStr"/>
    </row>
    <row r="316" ht="15" customHeight="1">
      <c r="A316" s="154" t="inlineStr">
        <is>
          <t>Abattage / découpe de gros bovins</t>
        </is>
      </c>
      <c r="B316" t="inlineStr">
        <is>
          <t>Eau - ressuage</t>
        </is>
      </c>
      <c r="C316" t="inlineStr">
        <is>
          <t>Viande bovine</t>
        </is>
      </c>
      <c r="D316" t="inlineStr">
        <is>
          <t>France</t>
        </is>
      </c>
      <c r="E316" t="inlineStr">
        <is>
          <t>2015</t>
        </is>
      </c>
      <c r="F316" t="inlineStr">
        <is>
          <t>kt</t>
        </is>
      </c>
      <c r="G316" t="inlineStr">
        <is>
          <t>Pertes en eau de l'abattage-découpe de gros bovins = 1,25 % (Blézat)</t>
        </is>
      </c>
      <c r="H316" t="inlineStr">
        <is>
          <t>Blézat</t>
        </is>
      </c>
      <c r="I316" t="inlineStr">
        <is>
          <t>0</t>
        </is>
      </c>
      <c r="J316" t="inlineStr">
        <is>
          <t>Rendement</t>
        </is>
      </c>
      <c r="K316" t="inlineStr">
        <is>
          <t>Pertes en eau de l'abattage-découpe de gros bovins</t>
        </is>
      </c>
      <c r="L316" t="inlineStr">
        <is>
          <t>Anatomie - Blézat</t>
        </is>
      </c>
      <c r="M316" t="inlineStr">
        <is>
          <t>0</t>
        </is>
      </c>
      <c r="N316" t="n">
        <v>29</v>
      </c>
      <c r="O316" t="inlineStr"/>
      <c r="P316" t="inlineStr"/>
    </row>
    <row r="317" ht="15" customHeight="1">
      <c r="A317" s="154" t="inlineStr">
        <is>
          <t>Abattage / découpe de gros bovins</t>
        </is>
      </c>
      <c r="B317" t="inlineStr">
        <is>
          <t>Carcasses</t>
        </is>
      </c>
      <c r="C317" t="inlineStr">
        <is>
          <t>Viande bovine</t>
        </is>
      </c>
      <c r="D317" t="inlineStr">
        <is>
          <t>France</t>
        </is>
      </c>
      <c r="E317" t="inlineStr">
        <is>
          <t>2015</t>
        </is>
      </c>
      <c r="F317" t="inlineStr">
        <is>
          <t>kt</t>
        </is>
      </c>
      <c r="G317" t="inlineStr"/>
      <c r="H317" t="inlineStr"/>
      <c r="I317" t="inlineStr"/>
      <c r="J317" t="inlineStr"/>
      <c r="K317" t="inlineStr"/>
      <c r="L317" t="inlineStr"/>
      <c r="M317" t="inlineStr"/>
      <c r="N317" t="n">
        <v>267</v>
      </c>
      <c r="O317" t="n">
        <v>189</v>
      </c>
      <c r="P317" t="n">
        <v>314</v>
      </c>
    </row>
    <row r="318" ht="15" customHeight="1">
      <c r="A318" s="154" t="inlineStr">
        <is>
          <t>Abattage / découpe de gros bovins</t>
        </is>
      </c>
      <c r="B318" t="inlineStr">
        <is>
          <t>Viande</t>
        </is>
      </c>
      <c r="C318" t="inlineStr">
        <is>
          <t>Viande bovine</t>
        </is>
      </c>
      <c r="D318" t="inlineStr">
        <is>
          <t>France</t>
        </is>
      </c>
      <c r="E318" t="inlineStr">
        <is>
          <t>2015</t>
        </is>
      </c>
      <c r="F318" t="inlineStr">
        <is>
          <t>kt</t>
        </is>
      </c>
      <c r="G318" t="inlineStr"/>
      <c r="H318" t="inlineStr"/>
      <c r="I318" t="inlineStr"/>
      <c r="J318" t="inlineStr"/>
      <c r="K318" t="inlineStr"/>
      <c r="L318" t="inlineStr"/>
      <c r="M318" t="inlineStr"/>
      <c r="N318" t="n">
        <v>886</v>
      </c>
      <c r="O318" t="inlineStr"/>
      <c r="P318" t="inlineStr"/>
    </row>
    <row r="319" ht="15" customHeight="1">
      <c r="A319" s="154" t="inlineStr">
        <is>
          <t>Abattage / découpe de gros bovins</t>
        </is>
      </c>
      <c r="B319" t="inlineStr">
        <is>
          <t>Morceaux</t>
        </is>
      </c>
      <c r="C319" t="inlineStr">
        <is>
          <t>Viande bovine</t>
        </is>
      </c>
      <c r="D319" t="inlineStr">
        <is>
          <t>France</t>
        </is>
      </c>
      <c r="E319" t="inlineStr">
        <is>
          <t>2015</t>
        </is>
      </c>
      <c r="F319" t="inlineStr">
        <is>
          <t>kt</t>
        </is>
      </c>
      <c r="G319" t="inlineStr"/>
      <c r="H319" t="inlineStr"/>
      <c r="I319" t="inlineStr"/>
      <c r="J319" t="inlineStr"/>
      <c r="K319" t="inlineStr"/>
      <c r="L319" t="inlineStr"/>
      <c r="M319" t="inlineStr"/>
      <c r="N319" t="n">
        <v>619</v>
      </c>
      <c r="O319" t="n">
        <v>572</v>
      </c>
      <c r="P319" t="n">
        <v>697</v>
      </c>
    </row>
    <row r="320" ht="15" customHeight="1">
      <c r="A320" s="154" t="inlineStr">
        <is>
          <t>Abattage / découpe de gros bovins</t>
        </is>
      </c>
      <c r="B320" t="inlineStr">
        <is>
          <t>Matières de 1ère et 2nde transformation</t>
        </is>
      </c>
      <c r="C320" t="inlineStr">
        <is>
          <t>Viande bovine</t>
        </is>
      </c>
      <c r="D320" t="inlineStr">
        <is>
          <t>France</t>
        </is>
      </c>
      <c r="E320" t="inlineStr">
        <is>
          <t>2015</t>
        </is>
      </c>
      <c r="F320" t="inlineStr">
        <is>
          <t>kt</t>
        </is>
      </c>
      <c r="G320" t="inlineStr"/>
      <c r="H320" t="inlineStr"/>
      <c r="I320" t="inlineStr"/>
      <c r="J320" t="inlineStr"/>
      <c r="K320" t="inlineStr"/>
      <c r="L320" t="inlineStr"/>
      <c r="M320" t="inlineStr"/>
      <c r="N320" t="n">
        <v>2280</v>
      </c>
      <c r="O320" t="inlineStr"/>
      <c r="P320" t="inlineStr"/>
    </row>
    <row r="321" ht="15" customHeight="1">
      <c r="A321" s="154" t="inlineStr">
        <is>
          <t>Abattage / découpe de gros bovins</t>
        </is>
      </c>
      <c r="B321" t="inlineStr">
        <is>
          <t>Coproduits</t>
        </is>
      </c>
      <c r="C321" t="inlineStr">
        <is>
          <t>Viande bovine</t>
        </is>
      </c>
      <c r="D321" t="inlineStr">
        <is>
          <t>France</t>
        </is>
      </c>
      <c r="E321" t="inlineStr">
        <is>
          <t>2015</t>
        </is>
      </c>
      <c r="F321" t="inlineStr">
        <is>
          <t>kt</t>
        </is>
      </c>
      <c r="G321" t="inlineStr"/>
      <c r="H321" t="inlineStr"/>
      <c r="I321" t="inlineStr"/>
      <c r="J321" t="inlineStr"/>
      <c r="K321" t="inlineStr"/>
      <c r="L321" t="inlineStr"/>
      <c r="M321" t="inlineStr"/>
      <c r="N321" t="n">
        <v>1100</v>
      </c>
      <c r="O321" t="inlineStr"/>
      <c r="P321" t="inlineStr"/>
    </row>
    <row r="322" ht="15" customHeight="1">
      <c r="A322" s="154" t="inlineStr">
        <is>
          <t>Abattage / découpe de gros bovins</t>
        </is>
      </c>
      <c r="B322" t="inlineStr">
        <is>
          <t>Eau</t>
        </is>
      </c>
      <c r="C322" t="inlineStr">
        <is>
          <t>Viande bovine</t>
        </is>
      </c>
      <c r="D322" t="inlineStr">
        <is>
          <t>France</t>
        </is>
      </c>
      <c r="E322" t="inlineStr">
        <is>
          <t>2015</t>
        </is>
      </c>
      <c r="F322" t="inlineStr">
        <is>
          <t>kt</t>
        </is>
      </c>
      <c r="G322" t="inlineStr"/>
      <c r="H322" t="inlineStr"/>
      <c r="I322" t="inlineStr"/>
      <c r="J322" t="inlineStr"/>
      <c r="K322" t="inlineStr"/>
      <c r="L322" t="inlineStr"/>
      <c r="M322" t="inlineStr"/>
      <c r="N322" t="n">
        <v>29</v>
      </c>
      <c r="O322" t="inlineStr"/>
      <c r="P322" t="inlineStr"/>
    </row>
    <row r="323" ht="15" customHeight="1">
      <c r="A323" s="154" t="inlineStr">
        <is>
          <t>Transformation des coproduits</t>
        </is>
      </c>
      <c r="B323" t="inlineStr">
        <is>
          <t>Farines animales</t>
        </is>
      </c>
      <c r="C323" t="inlineStr">
        <is>
          <t>Viande bovine</t>
        </is>
      </c>
      <c r="D323" t="inlineStr">
        <is>
          <t>France</t>
        </is>
      </c>
      <c r="E323" t="inlineStr">
        <is>
          <t>2015</t>
        </is>
      </c>
      <c r="F323" t="inlineStr">
        <is>
          <t>kt</t>
        </is>
      </c>
      <c r="G323" t="inlineStr"/>
      <c r="H323" t="inlineStr"/>
      <c r="I323" t="inlineStr"/>
      <c r="J323" t="inlineStr"/>
      <c r="K323" t="inlineStr"/>
      <c r="L323" t="inlineStr"/>
      <c r="M323" t="inlineStr"/>
      <c r="N323" t="n">
        <v>30.1</v>
      </c>
      <c r="O323" t="n">
        <v>0</v>
      </c>
      <c r="P323" t="n">
        <v>367</v>
      </c>
    </row>
    <row r="324" ht="15" customHeight="1">
      <c r="A324" s="154" t="inlineStr">
        <is>
          <t>Transformation des coproduits</t>
        </is>
      </c>
      <c r="B324" t="inlineStr">
        <is>
          <t>Graisses animales</t>
        </is>
      </c>
      <c r="C324" t="inlineStr">
        <is>
          <t>Viande bovine</t>
        </is>
      </c>
      <c r="D324" t="inlineStr">
        <is>
          <t>France</t>
        </is>
      </c>
      <c r="E324" t="inlineStr">
        <is>
          <t>2015</t>
        </is>
      </c>
      <c r="F324" t="inlineStr">
        <is>
          <t>kt</t>
        </is>
      </c>
      <c r="G324" t="inlineStr"/>
      <c r="H324" t="inlineStr"/>
      <c r="I324" t="inlineStr"/>
      <c r="J324" t="inlineStr"/>
      <c r="K324" t="inlineStr"/>
      <c r="L324" t="inlineStr"/>
      <c r="M324" t="inlineStr"/>
      <c r="N324" t="n">
        <v>25.2</v>
      </c>
      <c r="O324" t="n">
        <v>0</v>
      </c>
      <c r="P324" t="n">
        <v>367</v>
      </c>
    </row>
    <row r="325" ht="15" customHeight="1">
      <c r="A325" s="154" t="inlineStr">
        <is>
          <t>Transformation des coproduits</t>
        </is>
      </c>
      <c r="B325" t="inlineStr">
        <is>
          <t>Eau - traitement thermique</t>
        </is>
      </c>
      <c r="C325" t="inlineStr">
        <is>
          <t>Viande bovine</t>
        </is>
      </c>
      <c r="D325" t="inlineStr">
        <is>
          <t>France</t>
        </is>
      </c>
      <c r="E325" t="inlineStr">
        <is>
          <t>2015</t>
        </is>
      </c>
      <c r="F325" t="inlineStr">
        <is>
          <t>kt</t>
        </is>
      </c>
      <c r="G325" t="inlineStr"/>
      <c r="H325" t="inlineStr"/>
      <c r="I325" t="inlineStr"/>
      <c r="J325" t="inlineStr"/>
      <c r="K325" t="inlineStr"/>
      <c r="L325" t="inlineStr"/>
      <c r="M325" t="inlineStr"/>
      <c r="N325" t="n">
        <v>604</v>
      </c>
      <c r="O325" t="n">
        <v>292</v>
      </c>
      <c r="P325" t="n">
        <v>659</v>
      </c>
    </row>
    <row r="326" ht="15" customHeight="1">
      <c r="A326" s="154" t="inlineStr">
        <is>
          <t>Transformation des coproduits</t>
        </is>
      </c>
      <c r="B326" t="inlineStr">
        <is>
          <t>Farines et graisses animales</t>
        </is>
      </c>
      <c r="C326" t="inlineStr">
        <is>
          <t>Viande bovine</t>
        </is>
      </c>
      <c r="D326" t="inlineStr">
        <is>
          <t>France</t>
        </is>
      </c>
      <c r="E326" t="inlineStr">
        <is>
          <t>2015</t>
        </is>
      </c>
      <c r="F326" t="inlineStr">
        <is>
          <t>kt</t>
        </is>
      </c>
      <c r="G326" t="inlineStr"/>
      <c r="H326" t="inlineStr"/>
      <c r="I326" t="inlineStr"/>
      <c r="J326" t="inlineStr"/>
      <c r="K326" t="inlineStr"/>
      <c r="L326" t="inlineStr"/>
      <c r="M326" t="inlineStr"/>
      <c r="N326" t="n">
        <v>55.3</v>
      </c>
      <c r="O326" t="n">
        <v>0</v>
      </c>
      <c r="P326" t="n">
        <v>367</v>
      </c>
    </row>
    <row r="327" ht="15" customHeight="1">
      <c r="A327" s="154" t="inlineStr">
        <is>
          <t>Transformation des coproduits</t>
        </is>
      </c>
      <c r="B327" t="inlineStr">
        <is>
          <t>Produits transformés</t>
        </is>
      </c>
      <c r="C327" t="inlineStr">
        <is>
          <t>Viande bovine</t>
        </is>
      </c>
      <c r="D327" t="inlineStr">
        <is>
          <t>France</t>
        </is>
      </c>
      <c r="E327" t="inlineStr">
        <is>
          <t>2015</t>
        </is>
      </c>
      <c r="F327" t="inlineStr">
        <is>
          <t>kt</t>
        </is>
      </c>
      <c r="G327" t="inlineStr"/>
      <c r="H327" t="inlineStr"/>
      <c r="I327" t="inlineStr"/>
      <c r="J327" t="inlineStr"/>
      <c r="K327" t="inlineStr"/>
      <c r="L327" t="inlineStr"/>
      <c r="M327" t="inlineStr"/>
      <c r="N327" t="n">
        <v>548</v>
      </c>
      <c r="O327" t="n">
        <v>493</v>
      </c>
      <c r="P327" t="n">
        <v>860</v>
      </c>
    </row>
    <row r="328" ht="15" customHeight="1">
      <c r="A328" s="154" t="inlineStr">
        <is>
          <t>Transformation des coproduits</t>
        </is>
      </c>
      <c r="B328" t="inlineStr">
        <is>
          <t>Matières issues de coproduits</t>
        </is>
      </c>
      <c r="C328" t="inlineStr">
        <is>
          <t>Viande bovine</t>
        </is>
      </c>
      <c r="D328" t="inlineStr">
        <is>
          <t>France</t>
        </is>
      </c>
      <c r="E328" t="inlineStr">
        <is>
          <t>2015</t>
        </is>
      </c>
      <c r="F328" t="inlineStr">
        <is>
          <t>kt</t>
        </is>
      </c>
      <c r="G328" t="inlineStr"/>
      <c r="H328" t="inlineStr"/>
      <c r="I328" t="inlineStr"/>
      <c r="J328" t="inlineStr"/>
      <c r="K328" t="inlineStr"/>
      <c r="L328" t="inlineStr"/>
      <c r="M328" t="inlineStr"/>
      <c r="N328" t="n">
        <v>548</v>
      </c>
      <c r="O328" t="n">
        <v>493</v>
      </c>
      <c r="P328" t="n">
        <v>860</v>
      </c>
    </row>
    <row r="329" ht="15" customHeight="1">
      <c r="A329" s="154" t="inlineStr">
        <is>
          <t>Transformation des coproduits</t>
        </is>
      </c>
      <c r="B329" t="inlineStr">
        <is>
          <t>Eau</t>
        </is>
      </c>
      <c r="C329" t="inlineStr">
        <is>
          <t>Viande bovine</t>
        </is>
      </c>
      <c r="D329" t="inlineStr">
        <is>
          <t>France</t>
        </is>
      </c>
      <c r="E329" t="inlineStr">
        <is>
          <t>2015</t>
        </is>
      </c>
      <c r="F329" t="inlineStr">
        <is>
          <t>kt</t>
        </is>
      </c>
      <c r="G329" t="inlineStr"/>
      <c r="H329" t="inlineStr"/>
      <c r="I329" t="inlineStr"/>
      <c r="J329" t="inlineStr"/>
      <c r="K329" t="inlineStr"/>
      <c r="L329" t="inlineStr"/>
      <c r="M329" t="inlineStr"/>
      <c r="N329" t="n">
        <v>604</v>
      </c>
      <c r="O329" t="n">
        <v>292</v>
      </c>
      <c r="P329" t="n">
        <v>659</v>
      </c>
    </row>
    <row r="330" ht="15" customHeight="1">
      <c r="A330" s="154" t="inlineStr">
        <is>
          <t>Transformation des coproduits</t>
        </is>
      </c>
      <c r="B330" t="inlineStr">
        <is>
          <t>Protéines animales transformées</t>
        </is>
      </c>
      <c r="C330" t="inlineStr">
        <is>
          <t>Viande bovine</t>
        </is>
      </c>
      <c r="D330" t="inlineStr">
        <is>
          <t>France</t>
        </is>
      </c>
      <c r="E330" t="inlineStr">
        <is>
          <t>2015</t>
        </is>
      </c>
      <c r="F330" t="inlineStr">
        <is>
          <t>kt</t>
        </is>
      </c>
      <c r="G330" t="inlineStr"/>
      <c r="H330" t="inlineStr"/>
      <c r="I330" t="inlineStr"/>
      <c r="J330" t="inlineStr"/>
      <c r="K330" t="inlineStr"/>
      <c r="L330" t="inlineStr"/>
      <c r="M330" t="inlineStr"/>
      <c r="N330" t="n">
        <v>313</v>
      </c>
      <c r="O330" t="inlineStr"/>
      <c r="P330" t="inlineStr"/>
    </row>
    <row r="331" ht="15" customHeight="1">
      <c r="A331" s="154" t="inlineStr">
        <is>
          <t>Transformation des coproduits</t>
        </is>
      </c>
      <c r="B331" t="inlineStr">
        <is>
          <t>Corps gras animaux</t>
        </is>
      </c>
      <c r="C331" t="inlineStr">
        <is>
          <t>Viande bovine</t>
        </is>
      </c>
      <c r="D331" t="inlineStr">
        <is>
          <t>France</t>
        </is>
      </c>
      <c r="E331" t="inlineStr">
        <is>
          <t>2015</t>
        </is>
      </c>
      <c r="F331" t="inlineStr">
        <is>
          <t>kt</t>
        </is>
      </c>
      <c r="G331" t="inlineStr"/>
      <c r="H331" t="inlineStr"/>
      <c r="I331" t="inlineStr"/>
      <c r="J331" t="inlineStr"/>
      <c r="K331" t="inlineStr"/>
      <c r="L331" t="inlineStr"/>
      <c r="M331" t="inlineStr"/>
      <c r="N331" t="n">
        <v>180</v>
      </c>
      <c r="O331" t="inlineStr"/>
      <c r="P331" t="inlineStr"/>
    </row>
    <row r="332" ht="15" customHeight="1">
      <c r="A332" s="154" t="inlineStr">
        <is>
          <t>Transformation des coproduits</t>
        </is>
      </c>
      <c r="B332" t="inlineStr">
        <is>
          <t>PAT et CGA</t>
        </is>
      </c>
      <c r="C332" t="inlineStr">
        <is>
          <t>Viande bovine</t>
        </is>
      </c>
      <c r="D332" t="inlineStr">
        <is>
          <t>France</t>
        </is>
      </c>
      <c r="E332" t="inlineStr">
        <is>
          <t>2015</t>
        </is>
      </c>
      <c r="F332" t="inlineStr">
        <is>
          <t>kt</t>
        </is>
      </c>
      <c r="G332" t="inlineStr"/>
      <c r="H332" t="inlineStr"/>
      <c r="I332" t="inlineStr"/>
      <c r="J332" t="inlineStr"/>
      <c r="K332" t="inlineStr"/>
      <c r="L332" t="inlineStr"/>
      <c r="M332" t="inlineStr"/>
      <c r="N332" t="n">
        <v>493</v>
      </c>
      <c r="O332" t="inlineStr"/>
      <c r="P332" t="inlineStr"/>
    </row>
    <row r="333" ht="15" customHeight="1">
      <c r="A333" s="154" t="inlineStr">
        <is>
          <t>Traitement thermique C1/C2</t>
        </is>
      </c>
      <c r="B333" t="inlineStr">
        <is>
          <t>Farines animales</t>
        </is>
      </c>
      <c r="C333" t="inlineStr">
        <is>
          <t>Viande bovine</t>
        </is>
      </c>
      <c r="D333" t="inlineStr">
        <is>
          <t>France</t>
        </is>
      </c>
      <c r="E333" t="inlineStr">
        <is>
          <t>2015</t>
        </is>
      </c>
      <c r="F333" t="inlineStr">
        <is>
          <t>kt</t>
        </is>
      </c>
      <c r="G333" t="inlineStr"/>
      <c r="H333" t="inlineStr"/>
      <c r="I333" t="inlineStr"/>
      <c r="J333" t="inlineStr"/>
      <c r="K333" t="inlineStr"/>
      <c r="L333" t="inlineStr"/>
      <c r="M333" t="inlineStr"/>
      <c r="N333" t="n">
        <v>30.1</v>
      </c>
      <c r="O333" t="n">
        <v>0</v>
      </c>
      <c r="P333" t="n">
        <v>367</v>
      </c>
    </row>
    <row r="334" ht="15" customHeight="1">
      <c r="A334" s="154" t="inlineStr">
        <is>
          <t>Traitement thermique C1/C2</t>
        </is>
      </c>
      <c r="B334" t="inlineStr">
        <is>
          <t>Graisses animales</t>
        </is>
      </c>
      <c r="C334" t="inlineStr">
        <is>
          <t>Viande bovine</t>
        </is>
      </c>
      <c r="D334" t="inlineStr">
        <is>
          <t>France</t>
        </is>
      </c>
      <c r="E334" t="inlineStr">
        <is>
          <t>2015</t>
        </is>
      </c>
      <c r="F334" t="inlineStr">
        <is>
          <t>kt</t>
        </is>
      </c>
      <c r="G334" t="inlineStr"/>
      <c r="H334" t="inlineStr"/>
      <c r="I334" t="inlineStr"/>
      <c r="J334" t="inlineStr"/>
      <c r="K334" t="inlineStr"/>
      <c r="L334" t="inlineStr"/>
      <c r="M334" t="inlineStr"/>
      <c r="N334" t="n">
        <v>25.2</v>
      </c>
      <c r="O334" t="n">
        <v>0</v>
      </c>
      <c r="P334" t="n">
        <v>367</v>
      </c>
    </row>
    <row r="335" ht="15" customHeight="1">
      <c r="A335" s="154" t="inlineStr">
        <is>
          <t>Traitement thermique C1/C2</t>
        </is>
      </c>
      <c r="B335" t="inlineStr">
        <is>
          <t>Eau - traitement thermique</t>
        </is>
      </c>
      <c r="C335" t="inlineStr">
        <is>
          <t>Viande bovine</t>
        </is>
      </c>
      <c r="D335" t="inlineStr">
        <is>
          <t>France</t>
        </is>
      </c>
      <c r="E335" t="inlineStr">
        <is>
          <t>2015</t>
        </is>
      </c>
      <c r="F335" t="inlineStr">
        <is>
          <t>kt</t>
        </is>
      </c>
      <c r="G335" t="inlineStr"/>
      <c r="H335" t="inlineStr"/>
      <c r="I335" t="inlineStr"/>
      <c r="J335" t="inlineStr"/>
      <c r="K335" t="inlineStr"/>
      <c r="L335" t="inlineStr"/>
      <c r="M335" t="inlineStr"/>
      <c r="N335" t="n">
        <v>312</v>
      </c>
      <c r="O335" t="n">
        <v>0</v>
      </c>
      <c r="P335" t="n">
        <v>367</v>
      </c>
    </row>
    <row r="336" ht="15" customHeight="1">
      <c r="A336" s="154" t="inlineStr">
        <is>
          <t>Traitement thermique C1/C2</t>
        </is>
      </c>
      <c r="B336" t="inlineStr">
        <is>
          <t>Farines et graisses animales</t>
        </is>
      </c>
      <c r="C336" t="inlineStr">
        <is>
          <t>Viande bovine</t>
        </is>
      </c>
      <c r="D336" t="inlineStr">
        <is>
          <t>France</t>
        </is>
      </c>
      <c r="E336" t="inlineStr">
        <is>
          <t>2015</t>
        </is>
      </c>
      <c r="F336" t="inlineStr">
        <is>
          <t>kt</t>
        </is>
      </c>
      <c r="G336" t="inlineStr"/>
      <c r="H336" t="inlineStr"/>
      <c r="I336" t="inlineStr"/>
      <c r="J336" t="inlineStr"/>
      <c r="K336" t="inlineStr"/>
      <c r="L336" t="inlineStr"/>
      <c r="M336" t="inlineStr"/>
      <c r="N336" t="n">
        <v>55.3</v>
      </c>
      <c r="O336" t="n">
        <v>0</v>
      </c>
      <c r="P336" t="n">
        <v>367</v>
      </c>
    </row>
    <row r="337" ht="15" customHeight="1">
      <c r="A337" s="154" t="inlineStr">
        <is>
          <t>Traitement thermique C1/C2</t>
        </is>
      </c>
      <c r="B337" t="inlineStr">
        <is>
          <t>Produits transformés</t>
        </is>
      </c>
      <c r="C337" t="inlineStr">
        <is>
          <t>Viande bovine</t>
        </is>
      </c>
      <c r="D337" t="inlineStr">
        <is>
          <t>France</t>
        </is>
      </c>
      <c r="E337" t="inlineStr">
        <is>
          <t>2015</t>
        </is>
      </c>
      <c r="F337" t="inlineStr">
        <is>
          <t>kt</t>
        </is>
      </c>
      <c r="G337" t="inlineStr"/>
      <c r="H337" t="inlineStr"/>
      <c r="I337" t="inlineStr"/>
      <c r="J337" t="inlineStr"/>
      <c r="K337" t="inlineStr"/>
      <c r="L337" t="inlineStr"/>
      <c r="M337" t="inlineStr"/>
      <c r="N337" t="n">
        <v>55.3</v>
      </c>
      <c r="O337" t="n">
        <v>0</v>
      </c>
      <c r="P337" t="n">
        <v>367</v>
      </c>
    </row>
    <row r="338" ht="15" customHeight="1">
      <c r="A338" s="154" t="inlineStr">
        <is>
          <t>Traitement thermique C1/C2</t>
        </is>
      </c>
      <c r="B338" t="inlineStr">
        <is>
          <t>Matières issues de coproduits</t>
        </is>
      </c>
      <c r="C338" t="inlineStr">
        <is>
          <t>Viande bovine</t>
        </is>
      </c>
      <c r="D338" t="inlineStr">
        <is>
          <t>France</t>
        </is>
      </c>
      <c r="E338" t="inlineStr">
        <is>
          <t>2015</t>
        </is>
      </c>
      <c r="F338" t="inlineStr">
        <is>
          <t>kt</t>
        </is>
      </c>
      <c r="G338" t="inlineStr"/>
      <c r="H338" t="inlineStr"/>
      <c r="I338" t="inlineStr"/>
      <c r="J338" t="inlineStr"/>
      <c r="K338" t="inlineStr"/>
      <c r="L338" t="inlineStr"/>
      <c r="M338" t="inlineStr"/>
      <c r="N338" t="n">
        <v>55.3</v>
      </c>
      <c r="O338" t="n">
        <v>0</v>
      </c>
      <c r="P338" t="n">
        <v>367</v>
      </c>
    </row>
    <row r="339" ht="15" customHeight="1">
      <c r="A339" s="154" t="inlineStr">
        <is>
          <t>Traitement thermique C1/C2</t>
        </is>
      </c>
      <c r="B339" t="inlineStr">
        <is>
          <t>Eau</t>
        </is>
      </c>
      <c r="C339" t="inlineStr">
        <is>
          <t>Viande bovine</t>
        </is>
      </c>
      <c r="D339" t="inlineStr">
        <is>
          <t>France</t>
        </is>
      </c>
      <c r="E339" t="inlineStr">
        <is>
          <t>2015</t>
        </is>
      </c>
      <c r="F339" t="inlineStr">
        <is>
          <t>kt</t>
        </is>
      </c>
      <c r="G339" t="inlineStr"/>
      <c r="H339" t="inlineStr"/>
      <c r="I339" t="inlineStr"/>
      <c r="J339" t="inlineStr"/>
      <c r="K339" t="inlineStr"/>
      <c r="L339" t="inlineStr"/>
      <c r="M339" t="inlineStr"/>
      <c r="N339" t="n">
        <v>312</v>
      </c>
      <c r="O339" t="n">
        <v>0</v>
      </c>
      <c r="P339" t="n">
        <v>367</v>
      </c>
    </row>
    <row r="340" ht="15" customHeight="1">
      <c r="A340" s="154" t="inlineStr">
        <is>
          <t>Traitement thermique C3 et alimentaire</t>
        </is>
      </c>
      <c r="B340" t="inlineStr">
        <is>
          <t>Protéines animales transformées</t>
        </is>
      </c>
      <c r="C340" t="inlineStr">
        <is>
          <t>Viande bovine</t>
        </is>
      </c>
      <c r="D340" t="inlineStr">
        <is>
          <t>France</t>
        </is>
      </c>
      <c r="E340" t="inlineStr">
        <is>
          <t>2015</t>
        </is>
      </c>
      <c r="F340" t="inlineStr">
        <is>
          <t>kt</t>
        </is>
      </c>
      <c r="G340" t="inlineStr"/>
      <c r="H340" t="inlineStr"/>
      <c r="I340" t="inlineStr"/>
      <c r="J340" t="inlineStr"/>
      <c r="K340" t="inlineStr"/>
      <c r="L340" t="inlineStr"/>
      <c r="M340" t="inlineStr"/>
      <c r="N340" t="n">
        <v>313</v>
      </c>
      <c r="O340" t="inlineStr"/>
      <c r="P340" t="inlineStr"/>
    </row>
    <row r="341" ht="15" customHeight="1">
      <c r="A341" s="154" t="inlineStr">
        <is>
          <t>Traitement thermique C3 et alimentaire</t>
        </is>
      </c>
      <c r="B341" t="inlineStr">
        <is>
          <t>Corps gras animaux</t>
        </is>
      </c>
      <c r="C341" t="inlineStr">
        <is>
          <t>Viande bovine</t>
        </is>
      </c>
      <c r="D341" t="inlineStr">
        <is>
          <t>France</t>
        </is>
      </c>
      <c r="E341" t="inlineStr">
        <is>
          <t>2015</t>
        </is>
      </c>
      <c r="F341" t="inlineStr">
        <is>
          <t>kt</t>
        </is>
      </c>
      <c r="G341" t="inlineStr"/>
      <c r="H341" t="inlineStr"/>
      <c r="I341" t="inlineStr"/>
      <c r="J341" t="inlineStr"/>
      <c r="K341" t="inlineStr"/>
      <c r="L341" t="inlineStr"/>
      <c r="M341" t="inlineStr"/>
      <c r="N341" t="n">
        <v>180</v>
      </c>
      <c r="O341" t="inlineStr"/>
      <c r="P341" t="inlineStr"/>
    </row>
    <row r="342" ht="15" customHeight="1">
      <c r="A342" s="154" t="inlineStr">
        <is>
          <t>Traitement thermique C3 et alimentaire</t>
        </is>
      </c>
      <c r="B342" t="inlineStr">
        <is>
          <t>Eau - traitement thermique</t>
        </is>
      </c>
      <c r="C342" t="inlineStr">
        <is>
          <t>Viande bovine</t>
        </is>
      </c>
      <c r="D342" t="inlineStr">
        <is>
          <t>France</t>
        </is>
      </c>
      <c r="E342" t="inlineStr">
        <is>
          <t>2015</t>
        </is>
      </c>
      <c r="F342" t="inlineStr">
        <is>
          <t>kt</t>
        </is>
      </c>
      <c r="G342" t="inlineStr"/>
      <c r="H342" t="inlineStr"/>
      <c r="I342" t="inlineStr"/>
      <c r="J342" t="inlineStr"/>
      <c r="K342" t="inlineStr"/>
      <c r="L342" t="inlineStr"/>
      <c r="M342" t="inlineStr"/>
      <c r="N342" t="n">
        <v>292</v>
      </c>
      <c r="O342" t="inlineStr"/>
      <c r="P342" t="inlineStr"/>
    </row>
    <row r="343" ht="15" customHeight="1">
      <c r="A343" s="154" t="inlineStr">
        <is>
          <t>Traitement thermique C3 et alimentaire</t>
        </is>
      </c>
      <c r="B343" t="inlineStr">
        <is>
          <t>PAT et CGA</t>
        </is>
      </c>
      <c r="C343" t="inlineStr">
        <is>
          <t>Viande bovine</t>
        </is>
      </c>
      <c r="D343" t="inlineStr">
        <is>
          <t>France</t>
        </is>
      </c>
      <c r="E343" t="inlineStr">
        <is>
          <t>2015</t>
        </is>
      </c>
      <c r="F343" t="inlineStr">
        <is>
          <t>kt</t>
        </is>
      </c>
      <c r="G343" t="inlineStr"/>
      <c r="H343" t="inlineStr"/>
      <c r="I343" t="inlineStr"/>
      <c r="J343" t="inlineStr"/>
      <c r="K343" t="inlineStr"/>
      <c r="L343" t="inlineStr"/>
      <c r="M343" t="inlineStr"/>
      <c r="N343" t="n">
        <v>493</v>
      </c>
      <c r="O343" t="inlineStr"/>
      <c r="P343" t="inlineStr"/>
    </row>
    <row r="344" ht="15" customHeight="1">
      <c r="A344" s="154" t="inlineStr">
        <is>
          <t>Traitement thermique C3 et alimentaire</t>
        </is>
      </c>
      <c r="B344" t="inlineStr">
        <is>
          <t>Produits transformés</t>
        </is>
      </c>
      <c r="C344" t="inlineStr">
        <is>
          <t>Viande bovine</t>
        </is>
      </c>
      <c r="D344" t="inlineStr">
        <is>
          <t>France</t>
        </is>
      </c>
      <c r="E344" t="inlineStr">
        <is>
          <t>2015</t>
        </is>
      </c>
      <c r="F344" t="inlineStr">
        <is>
          <t>kt</t>
        </is>
      </c>
      <c r="G344" t="inlineStr"/>
      <c r="H344" t="inlineStr"/>
      <c r="I344" t="inlineStr"/>
      <c r="J344" t="inlineStr"/>
      <c r="K344" t="inlineStr"/>
      <c r="L344" t="inlineStr"/>
      <c r="M344" t="inlineStr"/>
      <c r="N344" t="n">
        <v>493</v>
      </c>
      <c r="O344" t="inlineStr"/>
      <c r="P344" t="inlineStr"/>
    </row>
    <row r="345" ht="15" customHeight="1">
      <c r="A345" s="154" t="inlineStr">
        <is>
          <t>Traitement thermique C3 et alimentaire</t>
        </is>
      </c>
      <c r="B345" t="inlineStr">
        <is>
          <t>Matières issues de coproduits</t>
        </is>
      </c>
      <c r="C345" t="inlineStr">
        <is>
          <t>Viande bovine</t>
        </is>
      </c>
      <c r="D345" t="inlineStr">
        <is>
          <t>France</t>
        </is>
      </c>
      <c r="E345" t="inlineStr">
        <is>
          <t>2015</t>
        </is>
      </c>
      <c r="F345" t="inlineStr">
        <is>
          <t>kt</t>
        </is>
      </c>
      <c r="G345" t="inlineStr"/>
      <c r="H345" t="inlineStr"/>
      <c r="I345" t="inlineStr"/>
      <c r="J345" t="inlineStr"/>
      <c r="K345" t="inlineStr"/>
      <c r="L345" t="inlineStr"/>
      <c r="M345" t="inlineStr"/>
      <c r="N345" t="n">
        <v>493</v>
      </c>
      <c r="O345" t="inlineStr"/>
      <c r="P345" t="inlineStr"/>
    </row>
    <row r="346" ht="15" customHeight="1">
      <c r="A346" s="154" t="inlineStr">
        <is>
          <t>Traitement thermique C3 et alimentaire</t>
        </is>
      </c>
      <c r="B346" t="inlineStr">
        <is>
          <t>Eau</t>
        </is>
      </c>
      <c r="C346" t="inlineStr">
        <is>
          <t>Viande bovine</t>
        </is>
      </c>
      <c r="D346" t="inlineStr">
        <is>
          <t>France</t>
        </is>
      </c>
      <c r="E346" t="inlineStr">
        <is>
          <t>2015</t>
        </is>
      </c>
      <c r="F346" t="inlineStr">
        <is>
          <t>kt</t>
        </is>
      </c>
      <c r="G346" t="inlineStr"/>
      <c r="H346" t="inlineStr"/>
      <c r="I346" t="inlineStr"/>
      <c r="J346" t="inlineStr"/>
      <c r="K346" t="inlineStr"/>
      <c r="L346" t="inlineStr"/>
      <c r="M346" t="inlineStr"/>
      <c r="N346" t="n">
        <v>292</v>
      </c>
      <c r="O346" t="inlineStr"/>
      <c r="P346" t="inlineStr"/>
    </row>
    <row r="347" ht="15" customHeight="1">
      <c r="A347" s="154" t="inlineStr">
        <is>
          <t>Import</t>
        </is>
      </c>
      <c r="B347" t="inlineStr">
        <is>
          <t>Veaux</t>
        </is>
      </c>
      <c r="C347" t="inlineStr">
        <is>
          <t>Viande bovine</t>
        </is>
      </c>
      <c r="D347" t="inlineStr">
        <is>
          <t>France</t>
        </is>
      </c>
      <c r="E347" t="inlineStr">
        <is>
          <t>2015</t>
        </is>
      </c>
      <c r="F347" t="inlineStr">
        <is>
          <t>kt</t>
        </is>
      </c>
      <c r="G347" t="inlineStr">
        <is>
          <t>Importation de veaux</t>
        </is>
      </c>
      <c r="H347" t="inlineStr">
        <is>
          <t>Agreste - Statistique Agricole Annuelle - SSP</t>
        </is>
      </c>
      <c r="I347" t="inlineStr"/>
      <c r="J347" t="inlineStr">
        <is>
          <t>Volume</t>
        </is>
      </c>
      <c r="K347" t="inlineStr">
        <is>
          <t>Importation de veaux</t>
        </is>
      </c>
      <c r="L347" t="inlineStr">
        <is>
          <t>Echanges - AGRESTE</t>
        </is>
      </c>
      <c r="M347" t="inlineStr">
        <is>
          <t>Très élevée</t>
        </is>
      </c>
      <c r="N347" t="n">
        <v>3.04</v>
      </c>
      <c r="O347" t="inlineStr"/>
      <c r="P347" t="inlineStr"/>
    </row>
    <row r="348" ht="15" customHeight="1">
      <c r="A348" s="154" t="inlineStr">
        <is>
          <t>Import</t>
        </is>
      </c>
      <c r="B348" t="inlineStr">
        <is>
          <t>Gros bovins</t>
        </is>
      </c>
      <c r="C348" t="inlineStr">
        <is>
          <t>Viande bovine</t>
        </is>
      </c>
      <c r="D348" t="inlineStr">
        <is>
          <t>France</t>
        </is>
      </c>
      <c r="E348" t="inlineStr">
        <is>
          <t>2015</t>
        </is>
      </c>
      <c r="F348" t="inlineStr">
        <is>
          <t>kt</t>
        </is>
      </c>
      <c r="G348" t="inlineStr">
        <is>
          <t>Importation de gros bovins</t>
        </is>
      </c>
      <c r="H348" t="inlineStr">
        <is>
          <t>Agreste - Statistique Agricole Annuelle - SSP</t>
        </is>
      </c>
      <c r="I348" t="inlineStr"/>
      <c r="J348" t="inlineStr">
        <is>
          <t>Volume</t>
        </is>
      </c>
      <c r="K348" t="inlineStr">
        <is>
          <t>Importation de gros bovins</t>
        </is>
      </c>
      <c r="L348" t="inlineStr">
        <is>
          <t>Echanges - AGRESTE</t>
        </is>
      </c>
      <c r="M348" t="inlineStr">
        <is>
          <t>Très élevée</t>
        </is>
      </c>
      <c r="N348" t="n">
        <v>4.95</v>
      </c>
      <c r="O348" t="inlineStr"/>
      <c r="P348" t="inlineStr"/>
    </row>
    <row r="349" ht="15" customHeight="1">
      <c r="A349" s="154" t="inlineStr">
        <is>
          <t>Import</t>
        </is>
      </c>
      <c r="B349" t="inlineStr">
        <is>
          <t>Carcasses, fraîches</t>
        </is>
      </c>
      <c r="C349" t="inlineStr">
        <is>
          <t>Viande bovine</t>
        </is>
      </c>
      <c r="D349" t="inlineStr">
        <is>
          <t>France</t>
        </is>
      </c>
      <c r="E349" t="inlineStr">
        <is>
          <t>2015</t>
        </is>
      </c>
      <c r="F349" t="inlineStr">
        <is>
          <t>kt</t>
        </is>
      </c>
      <c r="G349" t="inlineStr">
        <is>
          <t>Importation de carcasses fraîches</t>
        </is>
      </c>
      <c r="H349" t="inlineStr">
        <is>
          <t>Douanes - Eurostat</t>
        </is>
      </c>
      <c r="I349" t="inlineStr">
        <is>
          <t>Les échanges de carcasses congelées sont négligés</t>
        </is>
      </c>
      <c r="J349" t="inlineStr">
        <is>
          <t>Volume</t>
        </is>
      </c>
      <c r="K349" t="inlineStr">
        <is>
          <t>Importation de carcasses fraîches</t>
        </is>
      </c>
      <c r="L349" t="inlineStr">
        <is>
          <t>Echanges - Eurostat</t>
        </is>
      </c>
      <c r="M349" t="inlineStr">
        <is>
          <t>Très élevée</t>
        </is>
      </c>
      <c r="N349" t="n">
        <v>32.7</v>
      </c>
      <c r="O349" t="inlineStr"/>
      <c r="P349" t="inlineStr"/>
    </row>
    <row r="350" ht="15" customHeight="1">
      <c r="A350" s="154" t="inlineStr">
        <is>
          <t>Import</t>
        </is>
      </c>
      <c r="B350" t="inlineStr">
        <is>
          <t>Morceaux, frais</t>
        </is>
      </c>
      <c r="C350" t="inlineStr">
        <is>
          <t>Viande bovine</t>
        </is>
      </c>
      <c r="D350" t="inlineStr">
        <is>
          <t>France</t>
        </is>
      </c>
      <c r="E350" t="inlineStr">
        <is>
          <t>2015</t>
        </is>
      </c>
      <c r="F350" t="inlineStr">
        <is>
          <t>kt</t>
        </is>
      </c>
      <c r="G350" t="inlineStr">
        <is>
          <t>Importation de morceaux frais</t>
        </is>
      </c>
      <c r="H350" t="inlineStr">
        <is>
          <t>Douanes - Eurostat</t>
        </is>
      </c>
      <c r="I350" t="inlineStr"/>
      <c r="J350" t="inlineStr">
        <is>
          <t>Volume</t>
        </is>
      </c>
      <c r="K350" t="inlineStr">
        <is>
          <t>Importation de morceaux frais</t>
        </is>
      </c>
      <c r="L350" t="inlineStr">
        <is>
          <t>Echanges - Eurostat</t>
        </is>
      </c>
      <c r="M350" t="inlineStr">
        <is>
          <t>Très élevée</t>
        </is>
      </c>
      <c r="N350" t="n">
        <v>162</v>
      </c>
      <c r="O350" t="inlineStr"/>
      <c r="P350" t="inlineStr"/>
    </row>
    <row r="351" ht="15" customHeight="1">
      <c r="A351" s="154" t="inlineStr">
        <is>
          <t>Import</t>
        </is>
      </c>
      <c r="B351" t="inlineStr">
        <is>
          <t>Morceaux, congelés</t>
        </is>
      </c>
      <c r="C351" t="inlineStr">
        <is>
          <t>Viande bovine</t>
        </is>
      </c>
      <c r="D351" t="inlineStr">
        <is>
          <t>France</t>
        </is>
      </c>
      <c r="E351" t="inlineStr">
        <is>
          <t>2015</t>
        </is>
      </c>
      <c r="F351" t="inlineStr">
        <is>
          <t>kt</t>
        </is>
      </c>
      <c r="G351" t="inlineStr">
        <is>
          <t>Importation de morceaux congelés</t>
        </is>
      </c>
      <c r="H351" t="inlineStr">
        <is>
          <t>Douanes - Eurostat</t>
        </is>
      </c>
      <c r="I351" t="inlineStr"/>
      <c r="J351" t="inlineStr">
        <is>
          <t>Volume</t>
        </is>
      </c>
      <c r="K351" t="inlineStr">
        <is>
          <t>Importation de morceaux congelés</t>
        </is>
      </c>
      <c r="L351" t="inlineStr">
        <is>
          <t>Echanges - Eurostat</t>
        </is>
      </c>
      <c r="M351" t="inlineStr">
        <is>
          <t>Très élevée</t>
        </is>
      </c>
      <c r="N351" t="n">
        <v>71</v>
      </c>
      <c r="O351" t="inlineStr"/>
      <c r="P351" t="inlineStr"/>
    </row>
    <row r="352" ht="15" customHeight="1">
      <c r="A352" s="154" t="inlineStr">
        <is>
          <t>Import</t>
        </is>
      </c>
      <c r="B352" t="inlineStr">
        <is>
          <t>Abats</t>
        </is>
      </c>
      <c r="C352" t="inlineStr">
        <is>
          <t>Viande bovine</t>
        </is>
      </c>
      <c r="D352" t="inlineStr">
        <is>
          <t>France</t>
        </is>
      </c>
      <c r="E352" t="inlineStr">
        <is>
          <t>2015</t>
        </is>
      </c>
      <c r="F352" t="inlineStr">
        <is>
          <t>kt</t>
        </is>
      </c>
      <c r="G352" t="inlineStr">
        <is>
          <t>Importation d'abats</t>
        </is>
      </c>
      <c r="H352" t="inlineStr">
        <is>
          <t>Douanes - Eurostat</t>
        </is>
      </c>
      <c r="I352" t="inlineStr"/>
      <c r="J352" t="inlineStr">
        <is>
          <t>Volume</t>
        </is>
      </c>
      <c r="K352" t="inlineStr">
        <is>
          <t>Importation d'abats</t>
        </is>
      </c>
      <c r="L352" t="inlineStr">
        <is>
          <t>Echanges - Eurostat</t>
        </is>
      </c>
      <c r="M352" t="inlineStr">
        <is>
          <t>Très élevée</t>
        </is>
      </c>
      <c r="N352" t="n">
        <v>34.6</v>
      </c>
      <c r="O352" t="inlineStr"/>
      <c r="P352" t="inlineStr"/>
    </row>
    <row r="353" ht="15" customHeight="1">
      <c r="A353" s="154" t="inlineStr">
        <is>
          <t>Import</t>
        </is>
      </c>
      <c r="B353" t="inlineStr">
        <is>
          <t>C3 et alimentaire</t>
        </is>
      </c>
      <c r="C353" t="inlineStr">
        <is>
          <t>Viande bovine</t>
        </is>
      </c>
      <c r="D353" t="inlineStr">
        <is>
          <t>France</t>
        </is>
      </c>
      <c r="E353" t="inlineStr">
        <is>
          <t>2015</t>
        </is>
      </c>
      <c r="F353" t="inlineStr">
        <is>
          <t>kt</t>
        </is>
      </c>
      <c r="G353" t="inlineStr">
        <is>
          <t>Importation de coproduits C3 et alimentaire</t>
        </is>
      </c>
      <c r="H353" t="inlineStr">
        <is>
          <t>Douanes - Eurostat</t>
        </is>
      </c>
      <c r="I353" t="inlineStr">
        <is>
          <t>Statistique comprenant également les ovins et caprins = extrapolation à partir de la production de C3 de chaque espèce</t>
        </is>
      </c>
      <c r="J353" t="inlineStr">
        <is>
          <t>Volume</t>
        </is>
      </c>
      <c r="K353" t="inlineStr">
        <is>
          <t>Importation de coproduits C3 et alimentaire</t>
        </is>
      </c>
      <c r="L353" t="inlineStr">
        <is>
          <t>Echanges - Eurostat</t>
        </is>
      </c>
      <c r="M353" t="inlineStr">
        <is>
          <t>Moyenne</t>
        </is>
      </c>
      <c r="N353" t="n">
        <v>9.869999999999999</v>
      </c>
      <c r="O353" t="inlineStr"/>
      <c r="P353" t="inlineStr"/>
    </row>
    <row r="354" ht="15" customHeight="1">
      <c r="A354" s="154" t="inlineStr">
        <is>
          <t>Import</t>
        </is>
      </c>
      <c r="B354" t="inlineStr">
        <is>
          <t>Viande de veaux</t>
        </is>
      </c>
      <c r="C354" t="inlineStr">
        <is>
          <t>Viande bovine</t>
        </is>
      </c>
      <c r="D354" t="inlineStr">
        <is>
          <t>France</t>
        </is>
      </c>
      <c r="E354" t="inlineStr">
        <is>
          <t>2015</t>
        </is>
      </c>
      <c r="F354" t="inlineStr">
        <is>
          <t>kt</t>
        </is>
      </c>
      <c r="G354" t="inlineStr"/>
      <c r="H354" t="inlineStr"/>
      <c r="I354" t="inlineStr"/>
      <c r="J354" t="inlineStr"/>
      <c r="K354" t="inlineStr"/>
      <c r="L354" t="inlineStr"/>
      <c r="M354" t="inlineStr"/>
      <c r="N354" t="n">
        <v>32.2</v>
      </c>
      <c r="O354" t="inlineStr"/>
      <c r="P354" t="inlineStr"/>
    </row>
    <row r="355" ht="15" customHeight="1">
      <c r="A355" s="154" t="inlineStr">
        <is>
          <t>Import</t>
        </is>
      </c>
      <c r="B355" t="inlineStr">
        <is>
          <t>Viande de gros bovins</t>
        </is>
      </c>
      <c r="C355" t="inlineStr">
        <is>
          <t>Viande bovine</t>
        </is>
      </c>
      <c r="D355" t="inlineStr">
        <is>
          <t>France</t>
        </is>
      </c>
      <c r="E355" t="inlineStr">
        <is>
          <t>2015</t>
        </is>
      </c>
      <c r="F355" t="inlineStr">
        <is>
          <t>kt</t>
        </is>
      </c>
      <c r="G355" t="inlineStr">
        <is>
          <t>Part de viande de gros bovins importée = 26,35 % (Où va le bœuf ? - Idele)</t>
        </is>
      </c>
      <c r="H355" t="inlineStr">
        <is>
          <t>Où va le bœuf ? - Idele</t>
        </is>
      </c>
      <c r="I355" t="inlineStr">
        <is>
          <t>Utilisation de la répartition de 2014, en tec</t>
        </is>
      </c>
      <c r="J355" t="inlineStr">
        <is>
          <t>Répartition</t>
        </is>
      </c>
      <c r="K355" t="inlineStr">
        <is>
          <t>Part de viande de gros bovins importée</t>
        </is>
      </c>
      <c r="L355" t="inlineStr">
        <is>
          <t>Consommation - IDELE</t>
        </is>
      </c>
      <c r="M355" t="inlineStr">
        <is>
          <t>0</t>
        </is>
      </c>
      <c r="N355" t="n">
        <v>233</v>
      </c>
      <c r="O355" t="inlineStr"/>
      <c r="P355" t="inlineStr"/>
    </row>
    <row r="356" ht="15" customHeight="1">
      <c r="A356" s="154" t="inlineStr">
        <is>
          <t>Import</t>
        </is>
      </c>
      <c r="B356" t="inlineStr">
        <is>
          <t>Bovins</t>
        </is>
      </c>
      <c r="C356" t="inlineStr">
        <is>
          <t>Viande bovine</t>
        </is>
      </c>
      <c r="D356" t="inlineStr">
        <is>
          <t>France</t>
        </is>
      </c>
      <c r="E356" t="inlineStr">
        <is>
          <t>2015</t>
        </is>
      </c>
      <c r="F356" t="inlineStr">
        <is>
          <t>kt</t>
        </is>
      </c>
      <c r="G356" t="inlineStr"/>
      <c r="H356" t="inlineStr"/>
      <c r="I356" t="inlineStr"/>
      <c r="J356" t="inlineStr"/>
      <c r="K356" t="inlineStr"/>
      <c r="L356" t="inlineStr"/>
      <c r="M356" t="inlineStr"/>
      <c r="N356" t="n">
        <v>7.98</v>
      </c>
      <c r="O356" t="inlineStr"/>
      <c r="P356" t="inlineStr"/>
    </row>
    <row r="357" ht="15" customHeight="1">
      <c r="A357" s="154" t="inlineStr">
        <is>
          <t>Import</t>
        </is>
      </c>
      <c r="B357" t="inlineStr">
        <is>
          <t>Carcasses</t>
        </is>
      </c>
      <c r="C357" t="inlineStr">
        <is>
          <t>Viande bovine</t>
        </is>
      </c>
      <c r="D357" t="inlineStr">
        <is>
          <t>France</t>
        </is>
      </c>
      <c r="E357" t="inlineStr">
        <is>
          <t>2015</t>
        </is>
      </c>
      <c r="F357" t="inlineStr">
        <is>
          <t>kt</t>
        </is>
      </c>
      <c r="G357" t="inlineStr"/>
      <c r="H357" t="inlineStr"/>
      <c r="I357" t="inlineStr"/>
      <c r="J357" t="inlineStr"/>
      <c r="K357" t="inlineStr"/>
      <c r="L357" t="inlineStr"/>
      <c r="M357" t="inlineStr"/>
      <c r="N357" t="n">
        <v>32.7</v>
      </c>
      <c r="O357" t="inlineStr"/>
      <c r="P357" t="inlineStr"/>
    </row>
    <row r="358" ht="15" customHeight="1">
      <c r="A358" s="154" t="inlineStr">
        <is>
          <t>Import</t>
        </is>
      </c>
      <c r="B358" t="inlineStr">
        <is>
          <t>Viande</t>
        </is>
      </c>
      <c r="C358" t="inlineStr">
        <is>
          <t>Viande bovine</t>
        </is>
      </c>
      <c r="D358" t="inlineStr">
        <is>
          <t>France</t>
        </is>
      </c>
      <c r="E358" t="inlineStr">
        <is>
          <t>2015</t>
        </is>
      </c>
      <c r="F358" t="inlineStr">
        <is>
          <t>kt</t>
        </is>
      </c>
      <c r="G358" t="inlineStr"/>
      <c r="H358" t="inlineStr"/>
      <c r="I358" t="inlineStr"/>
      <c r="J358" t="inlineStr"/>
      <c r="K358" t="inlineStr"/>
      <c r="L358" t="inlineStr"/>
      <c r="M358" t="inlineStr"/>
      <c r="N358" t="n">
        <v>266</v>
      </c>
      <c r="O358" t="inlineStr"/>
      <c r="P358" t="inlineStr"/>
    </row>
    <row r="359" ht="15" customHeight="1">
      <c r="A359" s="154" t="inlineStr">
        <is>
          <t>Import</t>
        </is>
      </c>
      <c r="B359" t="inlineStr">
        <is>
          <t>Morceaux</t>
        </is>
      </c>
      <c r="C359" t="inlineStr">
        <is>
          <t>Viande bovine</t>
        </is>
      </c>
      <c r="D359" t="inlineStr">
        <is>
          <t>France</t>
        </is>
      </c>
      <c r="E359" t="inlineStr">
        <is>
          <t>2015</t>
        </is>
      </c>
      <c r="F359" t="inlineStr">
        <is>
          <t>kt</t>
        </is>
      </c>
      <c r="G359" t="inlineStr"/>
      <c r="H359" t="inlineStr"/>
      <c r="I359" t="inlineStr"/>
      <c r="J359" t="inlineStr"/>
      <c r="K359" t="inlineStr"/>
      <c r="L359" t="inlineStr"/>
      <c r="M359" t="inlineStr"/>
      <c r="N359" t="n">
        <v>233</v>
      </c>
      <c r="O359" t="inlineStr"/>
      <c r="P359" t="inlineStr"/>
    </row>
    <row r="360" ht="15" customHeight="1">
      <c r="A360" s="154" t="inlineStr">
        <is>
          <t>Import</t>
        </is>
      </c>
      <c r="B360" t="inlineStr">
        <is>
          <t>Matières de 1ère et 2nde transformation</t>
        </is>
      </c>
      <c r="C360" t="inlineStr">
        <is>
          <t>Viande bovine</t>
        </is>
      </c>
      <c r="D360" t="inlineStr">
        <is>
          <t>France</t>
        </is>
      </c>
      <c r="E360" t="inlineStr">
        <is>
          <t>2015</t>
        </is>
      </c>
      <c r="F360" t="inlineStr">
        <is>
          <t>kt</t>
        </is>
      </c>
      <c r="G360" t="inlineStr"/>
      <c r="H360" t="inlineStr"/>
      <c r="I360" t="inlineStr"/>
      <c r="J360" t="inlineStr"/>
      <c r="K360" t="inlineStr"/>
      <c r="L360" t="inlineStr"/>
      <c r="M360" t="inlineStr"/>
      <c r="N360" t="n">
        <v>310</v>
      </c>
      <c r="O360" t="inlineStr"/>
      <c r="P360" t="inlineStr"/>
    </row>
    <row r="361" ht="15" customHeight="1">
      <c r="A361" s="154" t="inlineStr">
        <is>
          <t>Import</t>
        </is>
      </c>
      <c r="B361" t="inlineStr">
        <is>
          <t>Coproduits</t>
        </is>
      </c>
      <c r="C361" t="inlineStr">
        <is>
          <t>Viande bovine</t>
        </is>
      </c>
      <c r="D361" t="inlineStr">
        <is>
          <t>France</t>
        </is>
      </c>
      <c r="E361" t="inlineStr">
        <is>
          <t>2015</t>
        </is>
      </c>
      <c r="F361" t="inlineStr">
        <is>
          <t>kt</t>
        </is>
      </c>
      <c r="G361" t="inlineStr"/>
      <c r="H361" t="inlineStr"/>
      <c r="I361" t="inlineStr"/>
      <c r="J361" t="inlineStr"/>
      <c r="K361" t="inlineStr"/>
      <c r="L361" t="inlineStr"/>
      <c r="M361" t="inlineStr"/>
      <c r="N361" t="n">
        <v>9.869999999999999</v>
      </c>
      <c r="O361" t="inlineStr"/>
      <c r="P361" t="inlineStr"/>
    </row>
    <row r="362" ht="15" customHeight="1">
      <c r="A362" s="154" t="inlineStr">
        <is>
          <t>Bovins</t>
        </is>
      </c>
      <c r="B362" t="inlineStr">
        <is>
          <t>Abattage / découpe de veaux</t>
        </is>
      </c>
      <c r="C362" t="inlineStr">
        <is>
          <t>Viande bovine</t>
        </is>
      </c>
      <c r="D362" t="inlineStr">
        <is>
          <t>France</t>
        </is>
      </c>
      <c r="E362" t="inlineStr">
        <is>
          <t>2019</t>
        </is>
      </c>
      <c r="F362" t="inlineStr">
        <is>
          <t>kt</t>
        </is>
      </c>
      <c r="G362" t="inlineStr"/>
      <c r="H362" t="inlineStr"/>
      <c r="I362" t="inlineStr"/>
      <c r="J362" t="inlineStr"/>
      <c r="K362" t="inlineStr"/>
      <c r="L362" t="inlineStr"/>
      <c r="M362" t="inlineStr"/>
      <c r="N362" t="n">
        <v>312</v>
      </c>
      <c r="O362" t="inlineStr"/>
      <c r="P362" t="inlineStr"/>
    </row>
    <row r="363" ht="15" customHeight="1">
      <c r="A363" s="154" t="inlineStr">
        <is>
          <t>Bovins</t>
        </is>
      </c>
      <c r="B363" t="inlineStr">
        <is>
          <t>Export</t>
        </is>
      </c>
      <c r="C363" t="inlineStr">
        <is>
          <t>Viande bovine</t>
        </is>
      </c>
      <c r="D363" t="inlineStr">
        <is>
          <t>France</t>
        </is>
      </c>
      <c r="E363" t="inlineStr">
        <is>
          <t>2019</t>
        </is>
      </c>
      <c r="F363" t="inlineStr">
        <is>
          <t>kt</t>
        </is>
      </c>
      <c r="G363" t="inlineStr"/>
      <c r="H363" t="inlineStr"/>
      <c r="I363" t="inlineStr"/>
      <c r="J363" t="inlineStr"/>
      <c r="K363" t="inlineStr"/>
      <c r="L363" t="inlineStr"/>
      <c r="M363" t="inlineStr"/>
      <c r="N363" t="n">
        <v>21.5</v>
      </c>
      <c r="O363" t="inlineStr"/>
      <c r="P363" t="inlineStr"/>
    </row>
    <row r="364" ht="15" customHeight="1">
      <c r="A364" s="154" t="inlineStr">
        <is>
          <t>Bovins</t>
        </is>
      </c>
      <c r="B364" t="inlineStr">
        <is>
          <t>Abattage / découpe de gros bovins</t>
        </is>
      </c>
      <c r="C364" t="inlineStr">
        <is>
          <t>Viande bovine</t>
        </is>
      </c>
      <c r="D364" t="inlineStr">
        <is>
          <t>France</t>
        </is>
      </c>
      <c r="E364" t="inlineStr">
        <is>
          <t>2019</t>
        </is>
      </c>
      <c r="F364" t="inlineStr">
        <is>
          <t>kt</t>
        </is>
      </c>
      <c r="G364" t="inlineStr"/>
      <c r="H364" t="inlineStr"/>
      <c r="I364" t="inlineStr"/>
      <c r="J364" t="inlineStr"/>
      <c r="K364" t="inlineStr"/>
      <c r="L364" t="inlineStr"/>
      <c r="M364" t="inlineStr"/>
      <c r="N364" t="n">
        <v>2260</v>
      </c>
      <c r="O364" t="inlineStr"/>
      <c r="P364" t="inlineStr"/>
    </row>
    <row r="365" ht="15" customHeight="1">
      <c r="A365" s="154" t="inlineStr">
        <is>
          <t>Bovins</t>
        </is>
      </c>
      <c r="B365" t="inlineStr">
        <is>
          <t>Abattage / découpe</t>
        </is>
      </c>
      <c r="C365" t="inlineStr">
        <is>
          <t>Viande bovine</t>
        </is>
      </c>
      <c r="D365" t="inlineStr">
        <is>
          <t>France</t>
        </is>
      </c>
      <c r="E365" t="inlineStr">
        <is>
          <t>2019</t>
        </is>
      </c>
      <c r="F365" t="inlineStr">
        <is>
          <t>kt</t>
        </is>
      </c>
      <c r="G365" t="inlineStr"/>
      <c r="H365" t="inlineStr"/>
      <c r="I365" t="inlineStr"/>
      <c r="J365" t="inlineStr"/>
      <c r="K365" t="inlineStr"/>
      <c r="L365" t="inlineStr"/>
      <c r="M365" t="inlineStr"/>
      <c r="N365" t="n">
        <v>2570</v>
      </c>
      <c r="O365" t="inlineStr"/>
      <c r="P365" t="inlineStr"/>
    </row>
    <row r="366" ht="15" customHeight="1">
      <c r="A366" s="154" t="inlineStr">
        <is>
          <t>Bovins</t>
        </is>
      </c>
      <c r="B366" t="inlineStr">
        <is>
          <t>1ère et 2nde transformation</t>
        </is>
      </c>
      <c r="C366" t="inlineStr">
        <is>
          <t>Viande bovine</t>
        </is>
      </c>
      <c r="D366" t="inlineStr">
        <is>
          <t>France</t>
        </is>
      </c>
      <c r="E366" t="inlineStr">
        <is>
          <t>2019</t>
        </is>
      </c>
      <c r="F366" t="inlineStr">
        <is>
          <t>kt</t>
        </is>
      </c>
      <c r="G366" t="inlineStr"/>
      <c r="H366" t="inlineStr"/>
      <c r="I366" t="inlineStr"/>
      <c r="J366" t="inlineStr"/>
      <c r="K366" t="inlineStr"/>
      <c r="L366" t="inlineStr"/>
      <c r="M366" t="inlineStr"/>
      <c r="N366" t="n">
        <v>2570</v>
      </c>
      <c r="O366" t="inlineStr"/>
      <c r="P366" t="inlineStr"/>
    </row>
    <row r="367" ht="15" customHeight="1">
      <c r="A367" s="154" t="inlineStr">
        <is>
          <t>Veaux</t>
        </is>
      </c>
      <c r="B367" t="inlineStr">
        <is>
          <t>Abattage / découpe de veaux</t>
        </is>
      </c>
      <c r="C367" t="inlineStr">
        <is>
          <t>Viande bovine</t>
        </is>
      </c>
      <c r="D367" t="inlineStr">
        <is>
          <t>France</t>
        </is>
      </c>
      <c r="E367" t="inlineStr">
        <is>
          <t>2019</t>
        </is>
      </c>
      <c r="F367" t="inlineStr">
        <is>
          <t>kt</t>
        </is>
      </c>
      <c r="G367" t="inlineStr">
        <is>
          <t>Abattages de veaux = 312  (Agreste - Statistique Agricole Annuelle - SSP)</t>
        </is>
      </c>
      <c r="H367" t="inlineStr">
        <is>
          <t>Agreste - Statistique Agricole Annuelle - SSP</t>
        </is>
      </c>
      <c r="I367" t="inlineStr"/>
      <c r="J367" t="inlineStr">
        <is>
          <t>Volume</t>
        </is>
      </c>
      <c r="K367" t="inlineStr">
        <is>
          <t>Abattages de veaux</t>
        </is>
      </c>
      <c r="L367" t="inlineStr">
        <is>
          <t>Abattages - AGRESTE</t>
        </is>
      </c>
      <c r="M367" t="inlineStr">
        <is>
          <t>Très élevée</t>
        </is>
      </c>
      <c r="N367" t="n">
        <v>312</v>
      </c>
      <c r="O367" t="inlineStr"/>
      <c r="P367" t="inlineStr"/>
    </row>
    <row r="368" ht="15" customHeight="1">
      <c r="A368" s="154" t="inlineStr">
        <is>
          <t>Veaux</t>
        </is>
      </c>
      <c r="B368" t="inlineStr">
        <is>
          <t>Export</t>
        </is>
      </c>
      <c r="C368" t="inlineStr">
        <is>
          <t>Viande bovine</t>
        </is>
      </c>
      <c r="D368" t="inlineStr">
        <is>
          <t>France</t>
        </is>
      </c>
      <c r="E368" t="inlineStr">
        <is>
          <t>2019</t>
        </is>
      </c>
      <c r="F368" t="inlineStr">
        <is>
          <t>kt</t>
        </is>
      </c>
      <c r="G368" t="inlineStr">
        <is>
          <t>Exportation de veaux</t>
        </is>
      </c>
      <c r="H368" t="inlineStr">
        <is>
          <t>Agreste - Statistique Agricole Annuelle - SSP</t>
        </is>
      </c>
      <c r="I368" t="inlineStr"/>
      <c r="J368" t="inlineStr">
        <is>
          <t>Volume</t>
        </is>
      </c>
      <c r="K368" t="inlineStr">
        <is>
          <t>Exportation de veaux</t>
        </is>
      </c>
      <c r="L368" t="inlineStr">
        <is>
          <t>Echanges - AGRESTE</t>
        </is>
      </c>
      <c r="M368" t="inlineStr">
        <is>
          <t>Très élevée</t>
        </is>
      </c>
      <c r="N368" t="n">
        <v>3.26</v>
      </c>
      <c r="O368" t="inlineStr"/>
      <c r="P368" t="inlineStr"/>
    </row>
    <row r="369" ht="15" customHeight="1">
      <c r="A369" s="154" t="inlineStr">
        <is>
          <t>Veaux</t>
        </is>
      </c>
      <c r="B369" t="inlineStr">
        <is>
          <t>Abattage / découpe</t>
        </is>
      </c>
      <c r="C369" t="inlineStr">
        <is>
          <t>Viande bovine</t>
        </is>
      </c>
      <c r="D369" t="inlineStr">
        <is>
          <t>France</t>
        </is>
      </c>
      <c r="E369" t="inlineStr">
        <is>
          <t>2019</t>
        </is>
      </c>
      <c r="F369" t="inlineStr">
        <is>
          <t>kt</t>
        </is>
      </c>
      <c r="G369" t="inlineStr"/>
      <c r="H369" t="inlineStr"/>
      <c r="I369" t="inlineStr"/>
      <c r="J369" t="inlineStr"/>
      <c r="K369" t="inlineStr"/>
      <c r="L369" t="inlineStr"/>
      <c r="M369" t="inlineStr"/>
      <c r="N369" t="n">
        <v>312</v>
      </c>
      <c r="O369" t="inlineStr"/>
      <c r="P369" t="inlineStr"/>
    </row>
    <row r="370" ht="15" customHeight="1">
      <c r="A370" s="154" t="inlineStr">
        <is>
          <t>Veaux</t>
        </is>
      </c>
      <c r="B370" t="inlineStr">
        <is>
          <t>1ère et 2nde transformation</t>
        </is>
      </c>
      <c r="C370" t="inlineStr">
        <is>
          <t>Viande bovine</t>
        </is>
      </c>
      <c r="D370" t="inlineStr">
        <is>
          <t>France</t>
        </is>
      </c>
      <c r="E370" t="inlineStr">
        <is>
          <t>2019</t>
        </is>
      </c>
      <c r="F370" t="inlineStr">
        <is>
          <t>kt</t>
        </is>
      </c>
      <c r="G370" t="inlineStr"/>
      <c r="H370" t="inlineStr"/>
      <c r="I370" t="inlineStr"/>
      <c r="J370" t="inlineStr"/>
      <c r="K370" t="inlineStr"/>
      <c r="L370" t="inlineStr"/>
      <c r="M370" t="inlineStr"/>
      <c r="N370" t="n">
        <v>312</v>
      </c>
      <c r="O370" t="inlineStr"/>
      <c r="P370" t="inlineStr"/>
    </row>
    <row r="371" ht="15" customHeight="1">
      <c r="A371" s="154" t="inlineStr">
        <is>
          <t>Gros bovins</t>
        </is>
      </c>
      <c r="B371" t="inlineStr">
        <is>
          <t>Abattage / découpe de gros bovins</t>
        </is>
      </c>
      <c r="C371" t="inlineStr">
        <is>
          <t>Viande bovine</t>
        </is>
      </c>
      <c r="D371" t="inlineStr">
        <is>
          <t>France</t>
        </is>
      </c>
      <c r="E371" t="inlineStr">
        <is>
          <t>2019</t>
        </is>
      </c>
      <c r="F371" t="inlineStr">
        <is>
          <t>kt</t>
        </is>
      </c>
      <c r="G371" t="inlineStr">
        <is>
          <t>Abattages de gros bovins = 2260  (Agreste - Statistique Agricole Annuelle - SSP)</t>
        </is>
      </c>
      <c r="H371" t="inlineStr">
        <is>
          <t>Agreste - Statistique Agricole Annuelle - SSP</t>
        </is>
      </c>
      <c r="I371" t="inlineStr"/>
      <c r="J371" t="inlineStr">
        <is>
          <t>Volume</t>
        </is>
      </c>
      <c r="K371" t="inlineStr">
        <is>
          <t>Abattages de gros bovins</t>
        </is>
      </c>
      <c r="L371" t="inlineStr">
        <is>
          <t>Abattages - AGRESTE</t>
        </is>
      </c>
      <c r="M371" t="inlineStr">
        <is>
          <t>Très élevée</t>
        </is>
      </c>
      <c r="N371" t="n">
        <v>2260</v>
      </c>
      <c r="O371" t="inlineStr"/>
      <c r="P371" t="inlineStr"/>
    </row>
    <row r="372" ht="15" customHeight="1">
      <c r="A372" s="154" t="inlineStr">
        <is>
          <t>Gros bovins</t>
        </is>
      </c>
      <c r="B372" t="inlineStr">
        <is>
          <t>Export</t>
        </is>
      </c>
      <c r="C372" t="inlineStr">
        <is>
          <t>Viande bovine</t>
        </is>
      </c>
      <c r="D372" t="inlineStr">
        <is>
          <t>France</t>
        </is>
      </c>
      <c r="E372" t="inlineStr">
        <is>
          <t>2019</t>
        </is>
      </c>
      <c r="F372" t="inlineStr">
        <is>
          <t>kt</t>
        </is>
      </c>
      <c r="G372" t="inlineStr">
        <is>
          <t>Exportation de gros bovins</t>
        </is>
      </c>
      <c r="H372" t="inlineStr">
        <is>
          <t>Agreste - Statistique Agricole Annuelle - SSP</t>
        </is>
      </c>
      <c r="I372" t="inlineStr"/>
      <c r="J372" t="inlineStr">
        <is>
          <t>Volume</t>
        </is>
      </c>
      <c r="K372" t="inlineStr">
        <is>
          <t>Exportation de gros bovins</t>
        </is>
      </c>
      <c r="L372" t="inlineStr">
        <is>
          <t>Echanges - AGRESTE</t>
        </is>
      </c>
      <c r="M372" t="inlineStr">
        <is>
          <t>Très élevée</t>
        </is>
      </c>
      <c r="N372" t="n">
        <v>18.3</v>
      </c>
      <c r="O372" t="inlineStr"/>
      <c r="P372" t="inlineStr"/>
    </row>
    <row r="373" ht="15" customHeight="1">
      <c r="A373" s="154" t="inlineStr">
        <is>
          <t>Gros bovins</t>
        </is>
      </c>
      <c r="B373" t="inlineStr">
        <is>
          <t>Abattage / découpe</t>
        </is>
      </c>
      <c r="C373" t="inlineStr">
        <is>
          <t>Viande bovine</t>
        </is>
      </c>
      <c r="D373" t="inlineStr">
        <is>
          <t>France</t>
        </is>
      </c>
      <c r="E373" t="inlineStr">
        <is>
          <t>2019</t>
        </is>
      </c>
      <c r="F373" t="inlineStr">
        <is>
          <t>kt</t>
        </is>
      </c>
      <c r="G373" t="inlineStr"/>
      <c r="H373" t="inlineStr"/>
      <c r="I373" t="inlineStr"/>
      <c r="J373" t="inlineStr"/>
      <c r="K373" t="inlineStr"/>
      <c r="L373" t="inlineStr"/>
      <c r="M373" t="inlineStr"/>
      <c r="N373" t="n">
        <v>2260</v>
      </c>
      <c r="O373" t="inlineStr"/>
      <c r="P373" t="inlineStr"/>
    </row>
    <row r="374" ht="15" customHeight="1">
      <c r="A374" s="154" t="inlineStr">
        <is>
          <t>Gros bovins</t>
        </is>
      </c>
      <c r="B374" t="inlineStr">
        <is>
          <t>1ère et 2nde transformation</t>
        </is>
      </c>
      <c r="C374" t="inlineStr">
        <is>
          <t>Viande bovine</t>
        </is>
      </c>
      <c r="D374" t="inlineStr">
        <is>
          <t>France</t>
        </is>
      </c>
      <c r="E374" t="inlineStr">
        <is>
          <t>2019</t>
        </is>
      </c>
      <c r="F374" t="inlineStr">
        <is>
          <t>kt</t>
        </is>
      </c>
      <c r="G374" t="inlineStr"/>
      <c r="H374" t="inlineStr"/>
      <c r="I374" t="inlineStr"/>
      <c r="J374" t="inlineStr"/>
      <c r="K374" t="inlineStr"/>
      <c r="L374" t="inlineStr"/>
      <c r="M374" t="inlineStr"/>
      <c r="N374" t="n">
        <v>2260</v>
      </c>
      <c r="O374" t="inlineStr"/>
      <c r="P374" t="inlineStr"/>
    </row>
    <row r="375" ht="15" customHeight="1">
      <c r="A375" s="154" t="inlineStr">
        <is>
          <t>Matières de 1ère et 2nde transformation</t>
        </is>
      </c>
      <c r="B375" t="inlineStr">
        <is>
          <t>Vente directe et autoconsommation</t>
        </is>
      </c>
      <c r="C375" t="inlineStr">
        <is>
          <t>Viande bovine</t>
        </is>
      </c>
      <c r="D375" t="inlineStr">
        <is>
          <t>France</t>
        </is>
      </c>
      <c r="E375" t="inlineStr">
        <is>
          <t>2019</t>
        </is>
      </c>
      <c r="F375" t="inlineStr">
        <is>
          <t>kt</t>
        </is>
      </c>
      <c r="G375" t="inlineStr"/>
      <c r="H375" t="inlineStr"/>
      <c r="I375" t="inlineStr"/>
      <c r="J375" t="inlineStr"/>
      <c r="K375" t="inlineStr"/>
      <c r="L375" t="inlineStr"/>
      <c r="M375" t="inlineStr"/>
      <c r="N375" t="n">
        <v>49.8</v>
      </c>
      <c r="O375" t="inlineStr"/>
      <c r="P375" t="inlineStr"/>
    </row>
    <row r="376" ht="15" customHeight="1">
      <c r="A376" s="154" t="inlineStr">
        <is>
          <t>Matières de 1ère et 2nde transformation</t>
        </is>
      </c>
      <c r="B376" t="inlineStr">
        <is>
          <t>GMS</t>
        </is>
      </c>
      <c r="C376" t="inlineStr">
        <is>
          <t>Viande bovine</t>
        </is>
      </c>
      <c r="D376" t="inlineStr">
        <is>
          <t>France</t>
        </is>
      </c>
      <c r="E376" t="inlineStr">
        <is>
          <t>2019</t>
        </is>
      </c>
      <c r="F376" t="inlineStr">
        <is>
          <t>kt</t>
        </is>
      </c>
      <c r="G376" t="inlineStr"/>
      <c r="H376" t="inlineStr"/>
      <c r="I376" t="inlineStr"/>
      <c r="J376" t="inlineStr"/>
      <c r="K376" t="inlineStr"/>
      <c r="L376" t="inlineStr"/>
      <c r="M376" t="inlineStr"/>
      <c r="N376" t="n">
        <v>492</v>
      </c>
      <c r="O376" t="inlineStr"/>
      <c r="P376" t="inlineStr"/>
    </row>
    <row r="377" ht="15" customHeight="1">
      <c r="A377" s="154" t="inlineStr">
        <is>
          <t>Matières de 1ère et 2nde transformation</t>
        </is>
      </c>
      <c r="B377" t="inlineStr">
        <is>
          <t>Boucherie</t>
        </is>
      </c>
      <c r="C377" t="inlineStr">
        <is>
          <t>Viande bovine</t>
        </is>
      </c>
      <c r="D377" t="inlineStr">
        <is>
          <t>France</t>
        </is>
      </c>
      <c r="E377" t="inlineStr">
        <is>
          <t>2019</t>
        </is>
      </c>
      <c r="F377" t="inlineStr">
        <is>
          <t>kt</t>
        </is>
      </c>
      <c r="G377" t="inlineStr"/>
      <c r="H377" t="inlineStr"/>
      <c r="I377" t="inlineStr"/>
      <c r="J377" t="inlineStr"/>
      <c r="K377" t="inlineStr"/>
      <c r="L377" t="inlineStr"/>
      <c r="M377" t="inlineStr"/>
      <c r="N377" t="n">
        <v>151</v>
      </c>
      <c r="O377" t="inlineStr"/>
      <c r="P377" t="inlineStr"/>
    </row>
    <row r="378" ht="15" customHeight="1">
      <c r="A378" s="154" t="inlineStr">
        <is>
          <t>Matières de 1ère et 2nde transformation</t>
        </is>
      </c>
      <c r="B378" t="inlineStr">
        <is>
          <t>RHD</t>
        </is>
      </c>
      <c r="C378" t="inlineStr">
        <is>
          <t>Viande bovine</t>
        </is>
      </c>
      <c r="D378" t="inlineStr">
        <is>
          <t>France</t>
        </is>
      </c>
      <c r="E378" t="inlineStr">
        <is>
          <t>2019</t>
        </is>
      </c>
      <c r="F378" t="inlineStr">
        <is>
          <t>kt</t>
        </is>
      </c>
      <c r="G378" t="inlineStr"/>
      <c r="H378" t="inlineStr"/>
      <c r="I378" t="inlineStr"/>
      <c r="J378" t="inlineStr"/>
      <c r="K378" t="inlineStr"/>
      <c r="L378" t="inlineStr"/>
      <c r="M378" t="inlineStr"/>
      <c r="N378" t="n">
        <v>288</v>
      </c>
      <c r="O378" t="inlineStr"/>
      <c r="P378" t="inlineStr"/>
    </row>
    <row r="379" ht="15" customHeight="1">
      <c r="A379" s="154" t="inlineStr">
        <is>
          <t>Matières de 1ère et 2nde transformation</t>
        </is>
      </c>
      <c r="B379" t="inlineStr">
        <is>
          <t>Autres IAA</t>
        </is>
      </c>
      <c r="C379" t="inlineStr">
        <is>
          <t>Viande bovine</t>
        </is>
      </c>
      <c r="D379" t="inlineStr">
        <is>
          <t>France</t>
        </is>
      </c>
      <c r="E379" t="inlineStr">
        <is>
          <t>2019</t>
        </is>
      </c>
      <c r="F379" t="inlineStr">
        <is>
          <t>kt</t>
        </is>
      </c>
      <c r="G379" t="inlineStr"/>
      <c r="H379" t="inlineStr"/>
      <c r="I379" t="inlineStr"/>
      <c r="J379" t="inlineStr"/>
      <c r="K379" t="inlineStr"/>
      <c r="L379" t="inlineStr"/>
      <c r="M379" t="inlineStr"/>
      <c r="N379" t="n">
        <v>121</v>
      </c>
      <c r="O379" t="inlineStr"/>
      <c r="P379" t="inlineStr"/>
    </row>
    <row r="380" ht="15" customHeight="1">
      <c r="A380" s="154" t="inlineStr">
        <is>
          <t>Matières de 1ère et 2nde transformation</t>
        </is>
      </c>
      <c r="B380" t="inlineStr">
        <is>
          <t>Export</t>
        </is>
      </c>
      <c r="C380" t="inlineStr">
        <is>
          <t>Viande bovine</t>
        </is>
      </c>
      <c r="D380" t="inlineStr">
        <is>
          <t>France</t>
        </is>
      </c>
      <c r="E380" t="inlineStr">
        <is>
          <t>2019</t>
        </is>
      </c>
      <c r="F380" t="inlineStr">
        <is>
          <t>kt</t>
        </is>
      </c>
      <c r="G380" t="inlineStr"/>
      <c r="H380" t="inlineStr"/>
      <c r="I380" t="inlineStr"/>
      <c r="J380" t="inlineStr"/>
      <c r="K380" t="inlineStr"/>
      <c r="L380" t="inlineStr"/>
      <c r="M380" t="inlineStr"/>
      <c r="N380" t="n">
        <v>371</v>
      </c>
      <c r="O380" t="inlineStr"/>
      <c r="P380" t="inlineStr"/>
    </row>
    <row r="381" ht="15" customHeight="1">
      <c r="A381" s="154" t="inlineStr">
        <is>
          <t>Matières de 1ère et 2nde transformation</t>
        </is>
      </c>
      <c r="B381" t="inlineStr">
        <is>
          <t>Biomatériaux</t>
        </is>
      </c>
      <c r="C381" t="inlineStr">
        <is>
          <t>Viande bovine</t>
        </is>
      </c>
      <c r="D381" t="inlineStr">
        <is>
          <t>France</t>
        </is>
      </c>
      <c r="E381" t="inlineStr">
        <is>
          <t>2019</t>
        </is>
      </c>
      <c r="F381" t="inlineStr">
        <is>
          <t>kt</t>
        </is>
      </c>
      <c r="G381" t="inlineStr"/>
      <c r="H381" t="inlineStr"/>
      <c r="I381" t="inlineStr"/>
      <c r="J381" t="inlineStr"/>
      <c r="K381" t="inlineStr"/>
      <c r="L381" t="inlineStr"/>
      <c r="M381" t="inlineStr"/>
      <c r="N381" t="n">
        <v>146</v>
      </c>
      <c r="O381" t="inlineStr"/>
      <c r="P381" t="inlineStr"/>
    </row>
    <row r="382" ht="15" customHeight="1">
      <c r="A382" s="154" t="inlineStr">
        <is>
          <t>Matières de 1ère et 2nde transformation</t>
        </is>
      </c>
      <c r="B382" t="inlineStr">
        <is>
          <t>Traitement thermique C1/C2</t>
        </is>
      </c>
      <c r="C382" t="inlineStr">
        <is>
          <t>Viande bovine</t>
        </is>
      </c>
      <c r="D382" t="inlineStr">
        <is>
          <t>France</t>
        </is>
      </c>
      <c r="E382" t="inlineStr">
        <is>
          <t>2019</t>
        </is>
      </c>
      <c r="F382" t="inlineStr">
        <is>
          <t>kt</t>
        </is>
      </c>
      <c r="G382" t="inlineStr"/>
      <c r="H382" t="inlineStr"/>
      <c r="I382" t="inlineStr"/>
      <c r="J382" t="inlineStr"/>
      <c r="K382" t="inlineStr"/>
      <c r="L382" t="inlineStr"/>
      <c r="M382" t="inlineStr"/>
      <c r="N382" t="n">
        <v>360</v>
      </c>
      <c r="O382" t="inlineStr"/>
      <c r="P382" t="inlineStr"/>
    </row>
    <row r="383" ht="15" customHeight="1">
      <c r="A383" s="154" t="inlineStr">
        <is>
          <t>Matières de 1ère et 2nde transformation</t>
        </is>
      </c>
      <c r="B383" t="inlineStr">
        <is>
          <t>Traitement thermique C3 et alimentaire</t>
        </is>
      </c>
      <c r="C383" t="inlineStr">
        <is>
          <t>Viande bovine</t>
        </is>
      </c>
      <c r="D383" t="inlineStr">
        <is>
          <t>France</t>
        </is>
      </c>
      <c r="E383" t="inlineStr">
        <is>
          <t>2019</t>
        </is>
      </c>
      <c r="F383" t="inlineStr">
        <is>
          <t>kt</t>
        </is>
      </c>
      <c r="G383" t="inlineStr"/>
      <c r="H383" t="inlineStr"/>
      <c r="I383" t="inlineStr"/>
      <c r="J383" t="inlineStr"/>
      <c r="K383" t="inlineStr"/>
      <c r="L383" t="inlineStr"/>
      <c r="M383" t="inlineStr"/>
      <c r="N383" t="n">
        <v>738</v>
      </c>
      <c r="O383" t="inlineStr"/>
      <c r="P383" t="inlineStr"/>
    </row>
    <row r="384" ht="15" customHeight="1">
      <c r="A384" s="154" t="inlineStr">
        <is>
          <t>Matières de 1ère et 2nde transformation</t>
        </is>
      </c>
      <c r="B384" t="inlineStr">
        <is>
          <t>Transformation des coproduits</t>
        </is>
      </c>
      <c r="C384" t="inlineStr">
        <is>
          <t>Viande bovine</t>
        </is>
      </c>
      <c r="D384" t="inlineStr">
        <is>
          <t>France</t>
        </is>
      </c>
      <c r="E384" t="inlineStr">
        <is>
          <t>2019</t>
        </is>
      </c>
      <c r="F384" t="inlineStr">
        <is>
          <t>kt</t>
        </is>
      </c>
      <c r="G384" t="inlineStr"/>
      <c r="H384" t="inlineStr"/>
      <c r="I384" t="inlineStr"/>
      <c r="J384" t="inlineStr"/>
      <c r="K384" t="inlineStr"/>
      <c r="L384" t="inlineStr"/>
      <c r="M384" t="inlineStr"/>
      <c r="N384" t="n">
        <v>1100</v>
      </c>
      <c r="O384" t="inlineStr"/>
      <c r="P384" t="inlineStr"/>
    </row>
    <row r="385" ht="15" customHeight="1">
      <c r="A385" s="154" t="inlineStr">
        <is>
          <t>Matières de 1ère et 2nde transformation</t>
        </is>
      </c>
      <c r="B385" t="inlineStr">
        <is>
          <t>1ère et 2nde transformation</t>
        </is>
      </c>
      <c r="C385" t="inlineStr">
        <is>
          <t>Viande bovine</t>
        </is>
      </c>
      <c r="D385" t="inlineStr">
        <is>
          <t>France</t>
        </is>
      </c>
      <c r="E385" t="inlineStr">
        <is>
          <t>2019</t>
        </is>
      </c>
      <c r="F385" t="inlineStr">
        <is>
          <t>kt</t>
        </is>
      </c>
      <c r="G385" t="inlineStr"/>
      <c r="H385" t="inlineStr"/>
      <c r="I385" t="inlineStr"/>
      <c r="J385" t="inlineStr"/>
      <c r="K385" t="inlineStr"/>
      <c r="L385" t="inlineStr"/>
      <c r="M385" t="inlineStr"/>
      <c r="N385" t="n">
        <v>1100</v>
      </c>
      <c r="O385" t="inlineStr"/>
      <c r="P385" t="inlineStr"/>
    </row>
    <row r="386" ht="15" customHeight="1">
      <c r="A386" s="154" t="inlineStr">
        <is>
          <t>Matières de 1ère et 2nde transformation</t>
        </is>
      </c>
      <c r="B386" t="inlineStr">
        <is>
          <t>Alimentation humaine</t>
        </is>
      </c>
      <c r="C386" t="inlineStr">
        <is>
          <t>Viande bovine</t>
        </is>
      </c>
      <c r="D386" t="inlineStr">
        <is>
          <t>France</t>
        </is>
      </c>
      <c r="E386" t="inlineStr">
        <is>
          <t>2019</t>
        </is>
      </c>
      <c r="F386" t="inlineStr">
        <is>
          <t>kt</t>
        </is>
      </c>
      <c r="G386" t="inlineStr"/>
      <c r="H386" t="inlineStr"/>
      <c r="I386" t="inlineStr"/>
      <c r="J386" t="inlineStr"/>
      <c r="K386" t="inlineStr"/>
      <c r="L386" t="inlineStr"/>
      <c r="M386" t="inlineStr"/>
      <c r="N386" t="n">
        <v>1100</v>
      </c>
      <c r="O386" t="inlineStr"/>
      <c r="P386" t="inlineStr"/>
    </row>
    <row r="387" ht="15" customHeight="1">
      <c r="A387" s="154" t="inlineStr">
        <is>
          <t>Matières de 1ère et 2nde transformation</t>
        </is>
      </c>
      <c r="B387" t="inlineStr">
        <is>
          <t>Circuits spécialisés</t>
        </is>
      </c>
      <c r="C387" t="inlineStr">
        <is>
          <t>Viande bovine</t>
        </is>
      </c>
      <c r="D387" t="inlineStr">
        <is>
          <t>France</t>
        </is>
      </c>
      <c r="E387" t="inlineStr">
        <is>
          <t>2019</t>
        </is>
      </c>
      <c r="F387" t="inlineStr">
        <is>
          <t>kt</t>
        </is>
      </c>
      <c r="G387" t="inlineStr"/>
      <c r="H387" t="inlineStr"/>
      <c r="I387" t="inlineStr"/>
      <c r="J387" t="inlineStr"/>
      <c r="K387" t="inlineStr"/>
      <c r="L387" t="inlineStr"/>
      <c r="M387" t="inlineStr"/>
      <c r="N387" t="n">
        <v>151</v>
      </c>
      <c r="O387" t="inlineStr"/>
      <c r="P387" t="inlineStr"/>
    </row>
    <row r="388" ht="15" customHeight="1">
      <c r="A388" s="154" t="inlineStr">
        <is>
          <t>Matières de 1ère et 2nde transformation</t>
        </is>
      </c>
      <c r="B388" t="inlineStr">
        <is>
          <t>Ménages</t>
        </is>
      </c>
      <c r="C388" t="inlineStr">
        <is>
          <t>Viande bovine</t>
        </is>
      </c>
      <c r="D388" t="inlineStr">
        <is>
          <t>France</t>
        </is>
      </c>
      <c r="E388" t="inlineStr">
        <is>
          <t>2019</t>
        </is>
      </c>
      <c r="F388" t="inlineStr">
        <is>
          <t>kt</t>
        </is>
      </c>
      <c r="G388" t="inlineStr"/>
      <c r="H388" t="inlineStr"/>
      <c r="I388" t="inlineStr"/>
      <c r="J388" t="inlineStr"/>
      <c r="K388" t="inlineStr"/>
      <c r="L388" t="inlineStr"/>
      <c r="M388" t="inlineStr"/>
      <c r="N388" t="n">
        <v>643</v>
      </c>
      <c r="O388" t="inlineStr"/>
      <c r="P388" t="inlineStr"/>
    </row>
    <row r="389" ht="15" customHeight="1">
      <c r="A389" s="154" t="inlineStr">
        <is>
          <t>Matières de 1ère et 2nde transformation</t>
        </is>
      </c>
      <c r="B389" t="inlineStr">
        <is>
          <t>Circuits généralistes</t>
        </is>
      </c>
      <c r="C389" t="inlineStr">
        <is>
          <t>Viande bovine</t>
        </is>
      </c>
      <c r="D389" t="inlineStr">
        <is>
          <t>France</t>
        </is>
      </c>
      <c r="E389" t="inlineStr">
        <is>
          <t>2019</t>
        </is>
      </c>
      <c r="F389" t="inlineStr">
        <is>
          <t>kt</t>
        </is>
      </c>
      <c r="G389" t="inlineStr"/>
      <c r="H389" t="inlineStr"/>
      <c r="I389" t="inlineStr"/>
      <c r="J389" t="inlineStr"/>
      <c r="K389" t="inlineStr"/>
      <c r="L389" t="inlineStr"/>
      <c r="M389" t="inlineStr"/>
      <c r="N389" t="n">
        <v>492</v>
      </c>
      <c r="O389" t="inlineStr"/>
      <c r="P389" t="inlineStr"/>
    </row>
    <row r="390" ht="15" customHeight="1">
      <c r="A390" s="154" t="inlineStr">
        <is>
          <t>Matières de 1ère et 2nde transformation</t>
        </is>
      </c>
      <c r="B390" t="inlineStr">
        <is>
          <t>Usages alimentaires</t>
        </is>
      </c>
      <c r="C390" t="inlineStr">
        <is>
          <t>Viande bovine</t>
        </is>
      </c>
      <c r="D390" t="inlineStr">
        <is>
          <t>France</t>
        </is>
      </c>
      <c r="E390" t="inlineStr">
        <is>
          <t>2019</t>
        </is>
      </c>
      <c r="F390" t="inlineStr">
        <is>
          <t>kt</t>
        </is>
      </c>
      <c r="G390" t="inlineStr"/>
      <c r="H390" t="inlineStr"/>
      <c r="I390" t="inlineStr"/>
      <c r="J390" t="inlineStr"/>
      <c r="K390" t="inlineStr"/>
      <c r="L390" t="inlineStr"/>
      <c r="M390" t="inlineStr"/>
      <c r="N390" t="n">
        <v>1230</v>
      </c>
      <c r="O390" t="inlineStr"/>
      <c r="P390" t="inlineStr"/>
    </row>
    <row r="391" ht="15" customHeight="1">
      <c r="A391" s="154" t="inlineStr">
        <is>
          <t>Matières de 1ère et 2nde transformation</t>
        </is>
      </c>
      <c r="B391" t="inlineStr">
        <is>
          <t>Débouchés</t>
        </is>
      </c>
      <c r="C391" t="inlineStr">
        <is>
          <t>Viande bovine</t>
        </is>
      </c>
      <c r="D391" t="inlineStr">
        <is>
          <t>France</t>
        </is>
      </c>
      <c r="E391" t="inlineStr">
        <is>
          <t>2019</t>
        </is>
      </c>
      <c r="F391" t="inlineStr">
        <is>
          <t>kt</t>
        </is>
      </c>
      <c r="G391" t="inlineStr"/>
      <c r="H391" t="inlineStr"/>
      <c r="I391" t="inlineStr"/>
      <c r="J391" t="inlineStr"/>
      <c r="K391" t="inlineStr"/>
      <c r="L391" t="inlineStr"/>
      <c r="M391" t="inlineStr"/>
      <c r="N391" t="n">
        <v>1370</v>
      </c>
      <c r="O391" t="inlineStr"/>
      <c r="P391" t="inlineStr"/>
    </row>
    <row r="392" ht="15" customHeight="1">
      <c r="A392" s="154" t="inlineStr">
        <is>
          <t>Matières de 1ère et 2nde transformation</t>
        </is>
      </c>
      <c r="B392" t="inlineStr">
        <is>
          <t>Usages non-alimentaires</t>
        </is>
      </c>
      <c r="C392" t="inlineStr">
        <is>
          <t>Viande bovine</t>
        </is>
      </c>
      <c r="D392" t="inlineStr">
        <is>
          <t>France</t>
        </is>
      </c>
      <c r="E392" t="inlineStr">
        <is>
          <t>2019</t>
        </is>
      </c>
      <c r="F392" t="inlineStr">
        <is>
          <t>kt</t>
        </is>
      </c>
      <c r="G392" t="inlineStr"/>
      <c r="H392" t="inlineStr"/>
      <c r="I392" t="inlineStr"/>
      <c r="J392" t="inlineStr"/>
      <c r="K392" t="inlineStr"/>
      <c r="L392" t="inlineStr"/>
      <c r="M392" t="inlineStr"/>
      <c r="N392" t="n">
        <v>146</v>
      </c>
      <c r="O392" t="inlineStr"/>
      <c r="P392" t="inlineStr"/>
    </row>
    <row r="393" ht="15" customHeight="1">
      <c r="A393" s="154" t="inlineStr">
        <is>
          <t>Matières de 1ère et 2nde transformation</t>
        </is>
      </c>
      <c r="B393" t="inlineStr">
        <is>
          <t>Petfood</t>
        </is>
      </c>
      <c r="C393" t="inlineStr">
        <is>
          <t>Viande bovine</t>
        </is>
      </c>
      <c r="D393" t="inlineStr">
        <is>
          <t>France</t>
        </is>
      </c>
      <c r="E393" t="inlineStr">
        <is>
          <t>2019</t>
        </is>
      </c>
      <c r="F393" t="inlineStr">
        <is>
          <t>kt</t>
        </is>
      </c>
      <c r="G393" t="inlineStr"/>
      <c r="H393" t="inlineStr"/>
      <c r="I393" t="inlineStr"/>
      <c r="J393" t="inlineStr"/>
      <c r="K393" t="inlineStr"/>
      <c r="L393" t="inlineStr"/>
      <c r="M393" t="inlineStr"/>
      <c r="N393" t="n">
        <v>124</v>
      </c>
      <c r="O393" t="inlineStr"/>
      <c r="P393" t="inlineStr"/>
    </row>
    <row r="394" ht="15" customHeight="1">
      <c r="A394" s="154" t="inlineStr">
        <is>
          <t>Matières de 1ère et 2nde transformation</t>
        </is>
      </c>
      <c r="B394" t="inlineStr">
        <is>
          <t>Alimentation animale</t>
        </is>
      </c>
      <c r="C394" t="inlineStr">
        <is>
          <t>Viande bovine</t>
        </is>
      </c>
      <c r="D394" t="inlineStr">
        <is>
          <t>France</t>
        </is>
      </c>
      <c r="E394" t="inlineStr">
        <is>
          <t>2019</t>
        </is>
      </c>
      <c r="F394" t="inlineStr">
        <is>
          <t>kt</t>
        </is>
      </c>
      <c r="G394" t="inlineStr"/>
      <c r="H394" t="inlineStr"/>
      <c r="I394" t="inlineStr"/>
      <c r="J394" t="inlineStr"/>
      <c r="K394" t="inlineStr"/>
      <c r="L394" t="inlineStr"/>
      <c r="M394" t="inlineStr"/>
      <c r="N394" t="n">
        <v>124</v>
      </c>
      <c r="O394" t="inlineStr"/>
      <c r="P394" t="inlineStr"/>
    </row>
    <row r="395" ht="15" customHeight="1">
      <c r="A395" s="154" t="inlineStr">
        <is>
          <t>Viande</t>
        </is>
      </c>
      <c r="B395" t="inlineStr">
        <is>
          <t>Vente directe et autoconsommation</t>
        </is>
      </c>
      <c r="C395" t="inlineStr">
        <is>
          <t>Viande bovine</t>
        </is>
      </c>
      <c r="D395" t="inlineStr">
        <is>
          <t>France</t>
        </is>
      </c>
      <c r="E395" t="inlineStr">
        <is>
          <t>2019</t>
        </is>
      </c>
      <c r="F395" t="inlineStr">
        <is>
          <t>kt</t>
        </is>
      </c>
      <c r="G395" t="inlineStr"/>
      <c r="H395" t="inlineStr"/>
      <c r="I395" t="inlineStr"/>
      <c r="J395" t="inlineStr"/>
      <c r="K395" t="inlineStr"/>
      <c r="L395" t="inlineStr"/>
      <c r="M395" t="inlineStr"/>
      <c r="N395" t="n">
        <v>49.8</v>
      </c>
      <c r="O395" t="inlineStr"/>
      <c r="P395" t="inlineStr"/>
    </row>
    <row r="396" ht="15" customHeight="1">
      <c r="A396" s="154" t="inlineStr">
        <is>
          <t>Viande</t>
        </is>
      </c>
      <c r="B396" t="inlineStr">
        <is>
          <t>GMS</t>
        </is>
      </c>
      <c r="C396" t="inlineStr">
        <is>
          <t>Viande bovine</t>
        </is>
      </c>
      <c r="D396" t="inlineStr">
        <is>
          <t>France</t>
        </is>
      </c>
      <c r="E396" t="inlineStr">
        <is>
          <t>2019</t>
        </is>
      </c>
      <c r="F396" t="inlineStr">
        <is>
          <t>kt</t>
        </is>
      </c>
      <c r="G396" t="inlineStr"/>
      <c r="H396" t="inlineStr"/>
      <c r="I396" t="inlineStr"/>
      <c r="J396" t="inlineStr"/>
      <c r="K396" t="inlineStr"/>
      <c r="L396" t="inlineStr"/>
      <c r="M396" t="inlineStr"/>
      <c r="N396" t="n">
        <v>467</v>
      </c>
      <c r="O396" t="inlineStr"/>
      <c r="P396" t="inlineStr"/>
    </row>
    <row r="397" ht="15" customHeight="1">
      <c r="A397" s="154" t="inlineStr">
        <is>
          <t>Viande</t>
        </is>
      </c>
      <c r="B397" t="inlineStr">
        <is>
          <t>Boucherie</t>
        </is>
      </c>
      <c r="C397" t="inlineStr">
        <is>
          <t>Viande bovine</t>
        </is>
      </c>
      <c r="D397" t="inlineStr">
        <is>
          <t>France</t>
        </is>
      </c>
      <c r="E397" t="inlineStr">
        <is>
          <t>2019</t>
        </is>
      </c>
      <c r="F397" t="inlineStr">
        <is>
          <t>kt</t>
        </is>
      </c>
      <c r="G397" t="inlineStr"/>
      <c r="H397" t="inlineStr"/>
      <c r="I397" t="inlineStr"/>
      <c r="J397" t="inlineStr"/>
      <c r="K397" t="inlineStr"/>
      <c r="L397" t="inlineStr"/>
      <c r="M397" t="inlineStr"/>
      <c r="N397" t="n">
        <v>144</v>
      </c>
      <c r="O397" t="inlineStr"/>
      <c r="P397" t="inlineStr"/>
    </row>
    <row r="398" ht="15" customHeight="1">
      <c r="A398" s="154" t="inlineStr">
        <is>
          <t>Viande</t>
        </is>
      </c>
      <c r="B398" t="inlineStr">
        <is>
          <t>RHD</t>
        </is>
      </c>
      <c r="C398" t="inlineStr">
        <is>
          <t>Viande bovine</t>
        </is>
      </c>
      <c r="D398" t="inlineStr">
        <is>
          <t>France</t>
        </is>
      </c>
      <c r="E398" t="inlineStr">
        <is>
          <t>2019</t>
        </is>
      </c>
      <c r="F398" t="inlineStr">
        <is>
          <t>kt</t>
        </is>
      </c>
      <c r="G398" t="inlineStr"/>
      <c r="H398" t="inlineStr"/>
      <c r="I398" t="inlineStr"/>
      <c r="J398" t="inlineStr"/>
      <c r="K398" t="inlineStr"/>
      <c r="L398" t="inlineStr"/>
      <c r="M398" t="inlineStr"/>
      <c r="N398" t="n">
        <v>281</v>
      </c>
      <c r="O398" t="inlineStr"/>
      <c r="P398" t="inlineStr"/>
    </row>
    <row r="399" ht="15" customHeight="1">
      <c r="A399" s="154" t="inlineStr">
        <is>
          <t>Viande</t>
        </is>
      </c>
      <c r="B399" t="inlineStr">
        <is>
          <t>Autres IAA</t>
        </is>
      </c>
      <c r="C399" t="inlineStr">
        <is>
          <t>Viande bovine</t>
        </is>
      </c>
      <c r="D399" t="inlineStr">
        <is>
          <t>France</t>
        </is>
      </c>
      <c r="E399" t="inlineStr">
        <is>
          <t>2019</t>
        </is>
      </c>
      <c r="F399" t="inlineStr">
        <is>
          <t>kt</t>
        </is>
      </c>
      <c r="G399" t="inlineStr"/>
      <c r="H399" t="inlineStr"/>
      <c r="I399" t="inlineStr"/>
      <c r="J399" t="inlineStr"/>
      <c r="K399" t="inlineStr"/>
      <c r="L399" t="inlineStr"/>
      <c r="M399" t="inlineStr"/>
      <c r="N399" t="n">
        <v>107</v>
      </c>
      <c r="O399" t="inlineStr"/>
      <c r="P399" t="inlineStr"/>
    </row>
    <row r="400" ht="15" customHeight="1">
      <c r="A400" s="154" t="inlineStr">
        <is>
          <t>Viande</t>
        </is>
      </c>
      <c r="B400" t="inlineStr">
        <is>
          <t>Export</t>
        </is>
      </c>
      <c r="C400" t="inlineStr">
        <is>
          <t>Viande bovine</t>
        </is>
      </c>
      <c r="D400" t="inlineStr">
        <is>
          <t>France</t>
        </is>
      </c>
      <c r="E400" t="inlineStr">
        <is>
          <t>2019</t>
        </is>
      </c>
      <c r="F400" t="inlineStr">
        <is>
          <t>kt</t>
        </is>
      </c>
      <c r="G400" t="inlineStr"/>
      <c r="H400" t="inlineStr"/>
      <c r="I400" t="inlineStr"/>
      <c r="J400" t="inlineStr"/>
      <c r="K400" t="inlineStr"/>
      <c r="L400" t="inlineStr"/>
      <c r="M400" t="inlineStr"/>
      <c r="N400" t="n">
        <v>199</v>
      </c>
      <c r="O400" t="inlineStr"/>
      <c r="P400" t="inlineStr"/>
    </row>
    <row r="401" ht="15" customHeight="1">
      <c r="A401" s="154" t="inlineStr">
        <is>
          <t>Viande</t>
        </is>
      </c>
      <c r="B401" t="inlineStr">
        <is>
          <t>Alimentation humaine</t>
        </is>
      </c>
      <c r="C401" t="inlineStr">
        <is>
          <t>Viande bovine</t>
        </is>
      </c>
      <c r="D401" t="inlineStr">
        <is>
          <t>France</t>
        </is>
      </c>
      <c r="E401" t="inlineStr">
        <is>
          <t>2019</t>
        </is>
      </c>
      <c r="F401" t="inlineStr">
        <is>
          <t>kt</t>
        </is>
      </c>
      <c r="G401" t="inlineStr"/>
      <c r="H401" t="inlineStr"/>
      <c r="I401" t="inlineStr"/>
      <c r="J401" t="inlineStr"/>
      <c r="K401" t="inlineStr"/>
      <c r="L401" t="inlineStr"/>
      <c r="M401" t="inlineStr"/>
      <c r="N401" t="n">
        <v>1050</v>
      </c>
      <c r="O401" t="inlineStr"/>
      <c r="P401" t="inlineStr"/>
    </row>
    <row r="402" ht="15" customHeight="1">
      <c r="A402" s="154" t="inlineStr">
        <is>
          <t>Viande</t>
        </is>
      </c>
      <c r="B402" t="inlineStr">
        <is>
          <t>Circuits spécialisés</t>
        </is>
      </c>
      <c r="C402" t="inlineStr">
        <is>
          <t>Viande bovine</t>
        </is>
      </c>
      <c r="D402" t="inlineStr">
        <is>
          <t>France</t>
        </is>
      </c>
      <c r="E402" t="inlineStr">
        <is>
          <t>2019</t>
        </is>
      </c>
      <c r="F402" t="inlineStr">
        <is>
          <t>kt</t>
        </is>
      </c>
      <c r="G402" t="inlineStr"/>
      <c r="H402" t="inlineStr"/>
      <c r="I402" t="inlineStr"/>
      <c r="J402" t="inlineStr"/>
      <c r="K402" t="inlineStr"/>
      <c r="L402" t="inlineStr"/>
      <c r="M402" t="inlineStr"/>
      <c r="N402" t="n">
        <v>144</v>
      </c>
      <c r="O402" t="inlineStr"/>
      <c r="P402" t="inlineStr"/>
    </row>
    <row r="403" ht="15" customHeight="1">
      <c r="A403" s="154" t="inlineStr">
        <is>
          <t>Viande</t>
        </is>
      </c>
      <c r="B403" t="inlineStr">
        <is>
          <t>Ménages</t>
        </is>
      </c>
      <c r="C403" t="inlineStr">
        <is>
          <t>Viande bovine</t>
        </is>
      </c>
      <c r="D403" t="inlineStr">
        <is>
          <t>France</t>
        </is>
      </c>
      <c r="E403" t="inlineStr">
        <is>
          <t>2019</t>
        </is>
      </c>
      <c r="F403" t="inlineStr">
        <is>
          <t>kt</t>
        </is>
      </c>
      <c r="G403" t="inlineStr"/>
      <c r="H403" t="inlineStr"/>
      <c r="I403" t="inlineStr"/>
      <c r="J403" t="inlineStr"/>
      <c r="K403" t="inlineStr"/>
      <c r="L403" t="inlineStr"/>
      <c r="M403" t="inlineStr"/>
      <c r="N403" t="n">
        <v>611</v>
      </c>
      <c r="O403" t="inlineStr"/>
      <c r="P403" t="inlineStr"/>
    </row>
    <row r="404" ht="15" customHeight="1">
      <c r="A404" s="154" t="inlineStr">
        <is>
          <t>Viande</t>
        </is>
      </c>
      <c r="B404" t="inlineStr">
        <is>
          <t>Circuits généralistes</t>
        </is>
      </c>
      <c r="C404" t="inlineStr">
        <is>
          <t>Viande bovine</t>
        </is>
      </c>
      <c r="D404" t="inlineStr">
        <is>
          <t>France</t>
        </is>
      </c>
      <c r="E404" t="inlineStr">
        <is>
          <t>2019</t>
        </is>
      </c>
      <c r="F404" t="inlineStr">
        <is>
          <t>kt</t>
        </is>
      </c>
      <c r="G404" t="inlineStr"/>
      <c r="H404" t="inlineStr"/>
      <c r="I404" t="inlineStr"/>
      <c r="J404" t="inlineStr"/>
      <c r="K404" t="inlineStr"/>
      <c r="L404" t="inlineStr"/>
      <c r="M404" t="inlineStr"/>
      <c r="N404" t="n">
        <v>467</v>
      </c>
      <c r="O404" t="inlineStr"/>
      <c r="P404" t="inlineStr"/>
    </row>
    <row r="405" ht="15" customHeight="1">
      <c r="A405" s="154" t="inlineStr">
        <is>
          <t>Viande</t>
        </is>
      </c>
      <c r="B405" t="inlineStr">
        <is>
          <t>Usages alimentaires</t>
        </is>
      </c>
      <c r="C405" t="inlineStr">
        <is>
          <t>Viande bovine</t>
        </is>
      </c>
      <c r="D405" t="inlineStr">
        <is>
          <t>France</t>
        </is>
      </c>
      <c r="E405" t="inlineStr">
        <is>
          <t>2019</t>
        </is>
      </c>
      <c r="F405" t="inlineStr">
        <is>
          <t>kt</t>
        </is>
      </c>
      <c r="G405" t="inlineStr"/>
      <c r="H405" t="inlineStr"/>
      <c r="I405" t="inlineStr"/>
      <c r="J405" t="inlineStr"/>
      <c r="K405" t="inlineStr"/>
      <c r="L405" t="inlineStr"/>
      <c r="M405" t="inlineStr"/>
      <c r="N405" t="n">
        <v>1050</v>
      </c>
      <c r="O405" t="inlineStr"/>
      <c r="P405" t="inlineStr"/>
    </row>
    <row r="406" ht="15" customHeight="1">
      <c r="A406" s="154" t="inlineStr">
        <is>
          <t>Viande</t>
        </is>
      </c>
      <c r="B406" t="inlineStr">
        <is>
          <t>Débouchés</t>
        </is>
      </c>
      <c r="C406" t="inlineStr">
        <is>
          <t>Viande bovine</t>
        </is>
      </c>
      <c r="D406" t="inlineStr">
        <is>
          <t>France</t>
        </is>
      </c>
      <c r="E406" t="inlineStr">
        <is>
          <t>2019</t>
        </is>
      </c>
      <c r="F406" t="inlineStr">
        <is>
          <t>kt</t>
        </is>
      </c>
      <c r="G406" t="inlineStr"/>
      <c r="H406" t="inlineStr"/>
      <c r="I406" t="inlineStr"/>
      <c r="J406" t="inlineStr"/>
      <c r="K406" t="inlineStr"/>
      <c r="L406" t="inlineStr"/>
      <c r="M406" t="inlineStr"/>
      <c r="N406" t="n">
        <v>1050</v>
      </c>
      <c r="O406" t="inlineStr"/>
      <c r="P406" t="inlineStr"/>
    </row>
    <row r="407" ht="15" customHeight="1">
      <c r="A407" s="154" t="inlineStr">
        <is>
          <t>Carcasses</t>
        </is>
      </c>
      <c r="B407" t="inlineStr">
        <is>
          <t>Vente directe et autoconsommation</t>
        </is>
      </c>
      <c r="C407" t="inlineStr">
        <is>
          <t>Viande bovine</t>
        </is>
      </c>
      <c r="D407" t="inlineStr">
        <is>
          <t>France</t>
        </is>
      </c>
      <c r="E407" t="inlineStr">
        <is>
          <t>2019</t>
        </is>
      </c>
      <c r="F407" t="inlineStr">
        <is>
          <t>kt</t>
        </is>
      </c>
      <c r="G407" t="inlineStr"/>
      <c r="H407" t="inlineStr"/>
      <c r="I407" t="inlineStr"/>
      <c r="J407" t="inlineStr"/>
      <c r="K407" t="inlineStr"/>
      <c r="L407" t="inlineStr"/>
      <c r="M407" t="inlineStr"/>
      <c r="N407" t="n">
        <v>16.6</v>
      </c>
      <c r="O407" t="n">
        <v>0</v>
      </c>
      <c r="P407" t="n">
        <v>49.8</v>
      </c>
    </row>
    <row r="408" ht="15" customHeight="1">
      <c r="A408" s="154" t="inlineStr">
        <is>
          <t>Carcasses</t>
        </is>
      </c>
      <c r="B408" t="inlineStr">
        <is>
          <t>GMS</t>
        </is>
      </c>
      <c r="C408" t="inlineStr">
        <is>
          <t>Viande bovine</t>
        </is>
      </c>
      <c r="D408" t="inlineStr">
        <is>
          <t>France</t>
        </is>
      </c>
      <c r="E408" t="inlineStr">
        <is>
          <t>2019</t>
        </is>
      </c>
      <c r="F408" t="inlineStr">
        <is>
          <t>kt</t>
        </is>
      </c>
      <c r="G408" t="inlineStr"/>
      <c r="H408" t="inlineStr"/>
      <c r="I408" t="inlineStr"/>
      <c r="J408" t="inlineStr"/>
      <c r="K408" t="inlineStr"/>
      <c r="L408" t="inlineStr"/>
      <c r="M408" t="inlineStr"/>
      <c r="N408" t="n">
        <v>161</v>
      </c>
      <c r="O408" t="n">
        <v>0</v>
      </c>
      <c r="P408" t="n">
        <v>295</v>
      </c>
    </row>
    <row r="409" ht="15" customHeight="1">
      <c r="A409" s="154" t="inlineStr">
        <is>
          <t>Carcasses</t>
        </is>
      </c>
      <c r="B409" t="inlineStr">
        <is>
          <t>Boucherie</t>
        </is>
      </c>
      <c r="C409" t="inlineStr">
        <is>
          <t>Viande bovine</t>
        </is>
      </c>
      <c r="D409" t="inlineStr">
        <is>
          <t>France</t>
        </is>
      </c>
      <c r="E409" t="inlineStr">
        <is>
          <t>2019</t>
        </is>
      </c>
      <c r="F409" t="inlineStr">
        <is>
          <t>kt</t>
        </is>
      </c>
      <c r="G409" t="inlineStr"/>
      <c r="H409" t="inlineStr"/>
      <c r="I409" t="inlineStr"/>
      <c r="J409" t="inlineStr"/>
      <c r="K409" t="inlineStr"/>
      <c r="L409" t="inlineStr"/>
      <c r="M409" t="inlineStr"/>
      <c r="N409" t="n">
        <v>25.1</v>
      </c>
      <c r="O409" t="n">
        <v>0</v>
      </c>
      <c r="P409" t="n">
        <v>144</v>
      </c>
    </row>
    <row r="410" ht="15" customHeight="1">
      <c r="A410" s="154" t="inlineStr">
        <is>
          <t>Carcasses</t>
        </is>
      </c>
      <c r="B410" t="inlineStr">
        <is>
          <t>RHD</t>
        </is>
      </c>
      <c r="C410" t="inlineStr">
        <is>
          <t>Viande bovine</t>
        </is>
      </c>
      <c r="D410" t="inlineStr">
        <is>
          <t>France</t>
        </is>
      </c>
      <c r="E410" t="inlineStr">
        <is>
          <t>2019</t>
        </is>
      </c>
      <c r="F410" t="inlineStr">
        <is>
          <t>kt</t>
        </is>
      </c>
      <c r="G410" t="inlineStr"/>
      <c r="H410" t="inlineStr"/>
      <c r="I410" t="inlineStr"/>
      <c r="J410" t="inlineStr"/>
      <c r="K410" t="inlineStr"/>
      <c r="L410" t="inlineStr"/>
      <c r="M410" t="inlineStr"/>
      <c r="N410" t="n">
        <v>61.4</v>
      </c>
      <c r="O410" t="n">
        <v>0</v>
      </c>
      <c r="P410" t="n">
        <v>281</v>
      </c>
    </row>
    <row r="411" ht="15" customHeight="1">
      <c r="A411" s="154" t="inlineStr">
        <is>
          <t>Carcasses</t>
        </is>
      </c>
      <c r="B411" t="inlineStr">
        <is>
          <t>Autres IAA</t>
        </is>
      </c>
      <c r="C411" t="inlineStr">
        <is>
          <t>Viande bovine</t>
        </is>
      </c>
      <c r="D411" t="inlineStr">
        <is>
          <t>France</t>
        </is>
      </c>
      <c r="E411" t="inlineStr">
        <is>
          <t>2019</t>
        </is>
      </c>
      <c r="F411" t="inlineStr">
        <is>
          <t>kt</t>
        </is>
      </c>
      <c r="G411" t="inlineStr"/>
      <c r="H411" t="inlineStr"/>
      <c r="I411" t="inlineStr"/>
      <c r="J411" t="inlineStr"/>
      <c r="K411" t="inlineStr"/>
      <c r="L411" t="inlineStr"/>
      <c r="M411" t="inlineStr"/>
      <c r="N411" t="n">
        <v>30.6</v>
      </c>
      <c r="O411" t="n">
        <v>0</v>
      </c>
      <c r="P411" t="n">
        <v>107</v>
      </c>
    </row>
    <row r="412" ht="15" customHeight="1">
      <c r="A412" s="154" t="inlineStr">
        <is>
          <t>Carcasses</t>
        </is>
      </c>
      <c r="B412" t="inlineStr">
        <is>
          <t>Export</t>
        </is>
      </c>
      <c r="C412" t="inlineStr">
        <is>
          <t>Viande bovine</t>
        </is>
      </c>
      <c r="D412" t="inlineStr">
        <is>
          <t>France</t>
        </is>
      </c>
      <c r="E412" t="inlineStr">
        <is>
          <t>2019</t>
        </is>
      </c>
      <c r="F412" t="inlineStr">
        <is>
          <t>kt</t>
        </is>
      </c>
      <c r="G412" t="inlineStr"/>
      <c r="H412" t="inlineStr"/>
      <c r="I412" t="inlineStr"/>
      <c r="J412" t="inlineStr"/>
      <c r="K412" t="inlineStr"/>
      <c r="L412" t="inlineStr"/>
      <c r="M412" t="inlineStr"/>
      <c r="N412" t="n">
        <v>47.8</v>
      </c>
      <c r="O412" t="inlineStr"/>
      <c r="P412" t="inlineStr"/>
    </row>
    <row r="413" ht="15" customHeight="1">
      <c r="A413" s="154" t="inlineStr">
        <is>
          <t>Carcasses</t>
        </is>
      </c>
      <c r="B413" t="inlineStr">
        <is>
          <t>Alimentation humaine</t>
        </is>
      </c>
      <c r="C413" t="inlineStr">
        <is>
          <t>Viande bovine</t>
        </is>
      </c>
      <c r="D413" t="inlineStr">
        <is>
          <t>France</t>
        </is>
      </c>
      <c r="E413" t="inlineStr">
        <is>
          <t>2019</t>
        </is>
      </c>
      <c r="F413" t="inlineStr">
        <is>
          <t>kt</t>
        </is>
      </c>
      <c r="G413" t="inlineStr"/>
      <c r="H413" t="inlineStr"/>
      <c r="I413" t="inlineStr"/>
      <c r="J413" t="inlineStr"/>
      <c r="K413" t="inlineStr"/>
      <c r="L413" t="inlineStr"/>
      <c r="M413" t="inlineStr"/>
      <c r="N413" t="n">
        <v>295</v>
      </c>
      <c r="O413" t="inlineStr"/>
      <c r="P413" t="inlineStr"/>
    </row>
    <row r="414" ht="15" customHeight="1">
      <c r="A414" s="154" t="inlineStr">
        <is>
          <t>Carcasses</t>
        </is>
      </c>
      <c r="B414" t="inlineStr">
        <is>
          <t>Circuits spécialisés</t>
        </is>
      </c>
      <c r="C414" t="inlineStr">
        <is>
          <t>Viande bovine</t>
        </is>
      </c>
      <c r="D414" t="inlineStr">
        <is>
          <t>France</t>
        </is>
      </c>
      <c r="E414" t="inlineStr">
        <is>
          <t>2019</t>
        </is>
      </c>
      <c r="F414" t="inlineStr">
        <is>
          <t>kt</t>
        </is>
      </c>
      <c r="G414" t="inlineStr"/>
      <c r="H414" t="inlineStr"/>
      <c r="I414" t="inlineStr"/>
      <c r="J414" t="inlineStr"/>
      <c r="K414" t="inlineStr"/>
      <c r="L414" t="inlineStr"/>
      <c r="M414" t="inlineStr"/>
      <c r="N414" t="n">
        <v>25.1</v>
      </c>
      <c r="O414" t="n">
        <v>0</v>
      </c>
      <c r="P414" t="n">
        <v>144</v>
      </c>
    </row>
    <row r="415" ht="15" customHeight="1">
      <c r="A415" s="154" t="inlineStr">
        <is>
          <t>Carcasses</t>
        </is>
      </c>
      <c r="B415" t="inlineStr">
        <is>
          <t>Ménages</t>
        </is>
      </c>
      <c r="C415" t="inlineStr">
        <is>
          <t>Viande bovine</t>
        </is>
      </c>
      <c r="D415" t="inlineStr">
        <is>
          <t>France</t>
        </is>
      </c>
      <c r="E415" t="inlineStr">
        <is>
          <t>2019</t>
        </is>
      </c>
      <c r="F415" t="inlineStr">
        <is>
          <t>kt</t>
        </is>
      </c>
      <c r="G415" t="inlineStr"/>
      <c r="H415" t="inlineStr"/>
      <c r="I415" t="inlineStr"/>
      <c r="J415" t="inlineStr"/>
      <c r="K415" t="inlineStr"/>
      <c r="L415" t="inlineStr"/>
      <c r="M415" t="inlineStr"/>
      <c r="N415" t="n">
        <v>186</v>
      </c>
      <c r="O415" t="n">
        <v>0</v>
      </c>
      <c r="P415" t="n">
        <v>295</v>
      </c>
    </row>
    <row r="416" ht="15" customHeight="1">
      <c r="A416" s="154" t="inlineStr">
        <is>
          <t>Carcasses</t>
        </is>
      </c>
      <c r="B416" t="inlineStr">
        <is>
          <t>Circuits généralistes</t>
        </is>
      </c>
      <c r="C416" t="inlineStr">
        <is>
          <t>Viande bovine</t>
        </is>
      </c>
      <c r="D416" t="inlineStr">
        <is>
          <t>France</t>
        </is>
      </c>
      <c r="E416" t="inlineStr">
        <is>
          <t>2019</t>
        </is>
      </c>
      <c r="F416" t="inlineStr">
        <is>
          <t>kt</t>
        </is>
      </c>
      <c r="G416" t="inlineStr"/>
      <c r="H416" t="inlineStr"/>
      <c r="I416" t="inlineStr"/>
      <c r="J416" t="inlineStr"/>
      <c r="K416" t="inlineStr"/>
      <c r="L416" t="inlineStr"/>
      <c r="M416" t="inlineStr"/>
      <c r="N416" t="n">
        <v>161</v>
      </c>
      <c r="O416" t="n">
        <v>0</v>
      </c>
      <c r="P416" t="n">
        <v>295</v>
      </c>
    </row>
    <row r="417" ht="15" customHeight="1">
      <c r="A417" s="154" t="inlineStr">
        <is>
          <t>Carcasses</t>
        </is>
      </c>
      <c r="B417" t="inlineStr">
        <is>
          <t>Usages alimentaires</t>
        </is>
      </c>
      <c r="C417" t="inlineStr">
        <is>
          <t>Viande bovine</t>
        </is>
      </c>
      <c r="D417" t="inlineStr">
        <is>
          <t>France</t>
        </is>
      </c>
      <c r="E417" t="inlineStr">
        <is>
          <t>2019</t>
        </is>
      </c>
      <c r="F417" t="inlineStr">
        <is>
          <t>kt</t>
        </is>
      </c>
      <c r="G417" t="inlineStr"/>
      <c r="H417" t="inlineStr"/>
      <c r="I417" t="inlineStr"/>
      <c r="J417" t="inlineStr"/>
      <c r="K417" t="inlineStr"/>
      <c r="L417" t="inlineStr"/>
      <c r="M417" t="inlineStr"/>
      <c r="N417" t="n">
        <v>295</v>
      </c>
      <c r="O417" t="inlineStr"/>
      <c r="P417" t="inlineStr"/>
    </row>
    <row r="418" ht="15" customHeight="1">
      <c r="A418" s="154" t="inlineStr">
        <is>
          <t>Carcasses</t>
        </is>
      </c>
      <c r="B418" t="inlineStr">
        <is>
          <t>Débouchés</t>
        </is>
      </c>
      <c r="C418" t="inlineStr">
        <is>
          <t>Viande bovine</t>
        </is>
      </c>
      <c r="D418" t="inlineStr">
        <is>
          <t>France</t>
        </is>
      </c>
      <c r="E418" t="inlineStr">
        <is>
          <t>2019</t>
        </is>
      </c>
      <c r="F418" t="inlineStr">
        <is>
          <t>kt</t>
        </is>
      </c>
      <c r="G418" t="inlineStr"/>
      <c r="H418" t="inlineStr"/>
      <c r="I418" t="inlineStr"/>
      <c r="J418" t="inlineStr"/>
      <c r="K418" t="inlineStr"/>
      <c r="L418" t="inlineStr"/>
      <c r="M418" t="inlineStr"/>
      <c r="N418" t="n">
        <v>295</v>
      </c>
      <c r="O418" t="inlineStr"/>
      <c r="P418" t="inlineStr"/>
    </row>
    <row r="419" ht="15" customHeight="1">
      <c r="A419" s="154" t="inlineStr">
        <is>
          <t>Carcasses, fraîches</t>
        </is>
      </c>
      <c r="B419" t="inlineStr">
        <is>
          <t>Vente directe et autoconsommation</t>
        </is>
      </c>
      <c r="C419" t="inlineStr">
        <is>
          <t>Viande bovine</t>
        </is>
      </c>
      <c r="D419" t="inlineStr">
        <is>
          <t>France</t>
        </is>
      </c>
      <c r="E419" t="inlineStr">
        <is>
          <t>2019</t>
        </is>
      </c>
      <c r="F419" t="inlineStr">
        <is>
          <t>kt</t>
        </is>
      </c>
      <c r="G419" t="inlineStr"/>
      <c r="H419" t="inlineStr"/>
      <c r="I419" t="inlineStr"/>
      <c r="J419" t="inlineStr"/>
      <c r="K419" t="inlineStr"/>
      <c r="L419" t="inlineStr"/>
      <c r="M419" t="inlineStr"/>
      <c r="N419" t="n">
        <v>16.6</v>
      </c>
      <c r="O419" t="n">
        <v>0</v>
      </c>
      <c r="P419" t="n">
        <v>49.8</v>
      </c>
    </row>
    <row r="420" ht="15" customHeight="1">
      <c r="A420" s="154" t="inlineStr">
        <is>
          <t>Carcasses, fraîches</t>
        </is>
      </c>
      <c r="B420" t="inlineStr">
        <is>
          <t>GMS</t>
        </is>
      </c>
      <c r="C420" t="inlineStr">
        <is>
          <t>Viande bovine</t>
        </is>
      </c>
      <c r="D420" t="inlineStr">
        <is>
          <t>France</t>
        </is>
      </c>
      <c r="E420" t="inlineStr">
        <is>
          <t>2019</t>
        </is>
      </c>
      <c r="F420" t="inlineStr">
        <is>
          <t>kt</t>
        </is>
      </c>
      <c r="G420" t="inlineStr"/>
      <c r="H420" t="inlineStr"/>
      <c r="I420" t="inlineStr"/>
      <c r="J420" t="inlineStr"/>
      <c r="K420" t="inlineStr"/>
      <c r="L420" t="inlineStr"/>
      <c r="M420" t="inlineStr"/>
      <c r="N420" t="n">
        <v>161</v>
      </c>
      <c r="O420" t="n">
        <v>0</v>
      </c>
      <c r="P420" t="n">
        <v>295</v>
      </c>
    </row>
    <row r="421" ht="15" customHeight="1">
      <c r="A421" s="154" t="inlineStr">
        <is>
          <t>Carcasses, fraîches</t>
        </is>
      </c>
      <c r="B421" t="inlineStr">
        <is>
          <t>Boucherie</t>
        </is>
      </c>
      <c r="C421" t="inlineStr">
        <is>
          <t>Viande bovine</t>
        </is>
      </c>
      <c r="D421" t="inlineStr">
        <is>
          <t>France</t>
        </is>
      </c>
      <c r="E421" t="inlineStr">
        <is>
          <t>2019</t>
        </is>
      </c>
      <c r="F421" t="inlineStr">
        <is>
          <t>kt</t>
        </is>
      </c>
      <c r="G421" t="inlineStr"/>
      <c r="H421" t="inlineStr"/>
      <c r="I421" t="inlineStr"/>
      <c r="J421" t="inlineStr"/>
      <c r="K421" t="inlineStr"/>
      <c r="L421" t="inlineStr"/>
      <c r="M421" t="inlineStr"/>
      <c r="N421" t="n">
        <v>25.1</v>
      </c>
      <c r="O421" t="n">
        <v>0</v>
      </c>
      <c r="P421" t="n">
        <v>144</v>
      </c>
    </row>
    <row r="422" ht="15" customHeight="1">
      <c r="A422" s="154" t="inlineStr">
        <is>
          <t>Carcasses, fraîches</t>
        </is>
      </c>
      <c r="B422" t="inlineStr">
        <is>
          <t>RHD</t>
        </is>
      </c>
      <c r="C422" t="inlineStr">
        <is>
          <t>Viande bovine</t>
        </is>
      </c>
      <c r="D422" t="inlineStr">
        <is>
          <t>France</t>
        </is>
      </c>
      <c r="E422" t="inlineStr">
        <is>
          <t>2019</t>
        </is>
      </c>
      <c r="F422" t="inlineStr">
        <is>
          <t>kt</t>
        </is>
      </c>
      <c r="G422" t="inlineStr"/>
      <c r="H422" t="inlineStr"/>
      <c r="I422" t="inlineStr"/>
      <c r="J422" t="inlineStr"/>
      <c r="K422" t="inlineStr"/>
      <c r="L422" t="inlineStr"/>
      <c r="M422" t="inlineStr"/>
      <c r="N422" t="n">
        <v>61.4</v>
      </c>
      <c r="O422" t="n">
        <v>0</v>
      </c>
      <c r="P422" t="n">
        <v>281</v>
      </c>
    </row>
    <row r="423" ht="15" customHeight="1">
      <c r="A423" s="154" t="inlineStr">
        <is>
          <t>Carcasses, fraîches</t>
        </is>
      </c>
      <c r="B423" t="inlineStr">
        <is>
          <t>Autres IAA</t>
        </is>
      </c>
      <c r="C423" t="inlineStr">
        <is>
          <t>Viande bovine</t>
        </is>
      </c>
      <c r="D423" t="inlineStr">
        <is>
          <t>France</t>
        </is>
      </c>
      <c r="E423" t="inlineStr">
        <is>
          <t>2019</t>
        </is>
      </c>
      <c r="F423" t="inlineStr">
        <is>
          <t>kt</t>
        </is>
      </c>
      <c r="G423" t="inlineStr"/>
      <c r="H423" t="inlineStr"/>
      <c r="I423" t="inlineStr"/>
      <c r="J423" t="inlineStr"/>
      <c r="K423" t="inlineStr"/>
      <c r="L423" t="inlineStr"/>
      <c r="M423" t="inlineStr"/>
      <c r="N423" t="n">
        <v>30.6</v>
      </c>
      <c r="O423" t="n">
        <v>0</v>
      </c>
      <c r="P423" t="n">
        <v>107</v>
      </c>
    </row>
    <row r="424" ht="15" customHeight="1">
      <c r="A424" s="154" t="inlineStr">
        <is>
          <t>Carcasses, fraîches</t>
        </is>
      </c>
      <c r="B424" t="inlineStr">
        <is>
          <t>Export</t>
        </is>
      </c>
      <c r="C424" t="inlineStr">
        <is>
          <t>Viande bovine</t>
        </is>
      </c>
      <c r="D424" t="inlineStr">
        <is>
          <t>France</t>
        </is>
      </c>
      <c r="E424" t="inlineStr">
        <is>
          <t>2019</t>
        </is>
      </c>
      <c r="F424" t="inlineStr">
        <is>
          <t>kt</t>
        </is>
      </c>
      <c r="G424" t="inlineStr">
        <is>
          <t>Exportation de carcasses fraîches</t>
        </is>
      </c>
      <c r="H424" t="inlineStr">
        <is>
          <t>Douanes - Eurostat</t>
        </is>
      </c>
      <c r="I424" t="inlineStr">
        <is>
          <t>Les échanges de carcasses congelées sont négligés</t>
        </is>
      </c>
      <c r="J424" t="inlineStr">
        <is>
          <t>Volume</t>
        </is>
      </c>
      <c r="K424" t="inlineStr">
        <is>
          <t>Exportation de carcasses fraîches</t>
        </is>
      </c>
      <c r="L424" t="inlineStr">
        <is>
          <t>Echanges - Eurostat</t>
        </is>
      </c>
      <c r="M424" t="inlineStr">
        <is>
          <t>Très élevée</t>
        </is>
      </c>
      <c r="N424" t="n">
        <v>47.8</v>
      </c>
      <c r="O424" t="inlineStr"/>
      <c r="P424" t="inlineStr"/>
    </row>
    <row r="425" ht="15" customHeight="1">
      <c r="A425" s="154" t="inlineStr">
        <is>
          <t>Carcasses, fraîches</t>
        </is>
      </c>
      <c r="B425" t="inlineStr">
        <is>
          <t>Alimentation humaine</t>
        </is>
      </c>
      <c r="C425" t="inlineStr">
        <is>
          <t>Viande bovine</t>
        </is>
      </c>
      <c r="D425" t="inlineStr">
        <is>
          <t>France</t>
        </is>
      </c>
      <c r="E425" t="inlineStr">
        <is>
          <t>2019</t>
        </is>
      </c>
      <c r="F425" t="inlineStr">
        <is>
          <t>kt</t>
        </is>
      </c>
      <c r="G425" t="inlineStr"/>
      <c r="H425" t="inlineStr"/>
      <c r="I425" t="inlineStr"/>
      <c r="J425" t="inlineStr"/>
      <c r="K425" t="inlineStr"/>
      <c r="L425" t="inlineStr"/>
      <c r="M425" t="inlineStr"/>
      <c r="N425" t="n">
        <v>295</v>
      </c>
      <c r="O425" t="inlineStr"/>
      <c r="P425" t="inlineStr"/>
    </row>
    <row r="426" ht="15" customHeight="1">
      <c r="A426" s="154" t="inlineStr">
        <is>
          <t>Carcasses, fraîches</t>
        </is>
      </c>
      <c r="B426" t="inlineStr">
        <is>
          <t>Circuits spécialisés</t>
        </is>
      </c>
      <c r="C426" t="inlineStr">
        <is>
          <t>Viande bovine</t>
        </is>
      </c>
      <c r="D426" t="inlineStr">
        <is>
          <t>France</t>
        </is>
      </c>
      <c r="E426" t="inlineStr">
        <is>
          <t>2019</t>
        </is>
      </c>
      <c r="F426" t="inlineStr">
        <is>
          <t>kt</t>
        </is>
      </c>
      <c r="G426" t="inlineStr"/>
      <c r="H426" t="inlineStr"/>
      <c r="I426" t="inlineStr"/>
      <c r="J426" t="inlineStr"/>
      <c r="K426" t="inlineStr"/>
      <c r="L426" t="inlineStr"/>
      <c r="M426" t="inlineStr"/>
      <c r="N426" t="n">
        <v>25.1</v>
      </c>
      <c r="O426" t="n">
        <v>0</v>
      </c>
      <c r="P426" t="n">
        <v>144</v>
      </c>
    </row>
    <row r="427" ht="15" customHeight="1">
      <c r="A427" s="154" t="inlineStr">
        <is>
          <t>Carcasses, fraîches</t>
        </is>
      </c>
      <c r="B427" t="inlineStr">
        <is>
          <t>Ménages</t>
        </is>
      </c>
      <c r="C427" t="inlineStr">
        <is>
          <t>Viande bovine</t>
        </is>
      </c>
      <c r="D427" t="inlineStr">
        <is>
          <t>France</t>
        </is>
      </c>
      <c r="E427" t="inlineStr">
        <is>
          <t>2019</t>
        </is>
      </c>
      <c r="F427" t="inlineStr">
        <is>
          <t>kt</t>
        </is>
      </c>
      <c r="G427" t="inlineStr"/>
      <c r="H427" t="inlineStr"/>
      <c r="I427" t="inlineStr"/>
      <c r="J427" t="inlineStr"/>
      <c r="K427" t="inlineStr"/>
      <c r="L427" t="inlineStr"/>
      <c r="M427" t="inlineStr"/>
      <c r="N427" t="n">
        <v>186</v>
      </c>
      <c r="O427" t="n">
        <v>0</v>
      </c>
      <c r="P427" t="n">
        <v>295</v>
      </c>
    </row>
    <row r="428" ht="15" customHeight="1">
      <c r="A428" s="154" t="inlineStr">
        <is>
          <t>Carcasses, fraîches</t>
        </is>
      </c>
      <c r="B428" t="inlineStr">
        <is>
          <t>Circuits généralistes</t>
        </is>
      </c>
      <c r="C428" t="inlineStr">
        <is>
          <t>Viande bovine</t>
        </is>
      </c>
      <c r="D428" t="inlineStr">
        <is>
          <t>France</t>
        </is>
      </c>
      <c r="E428" t="inlineStr">
        <is>
          <t>2019</t>
        </is>
      </c>
      <c r="F428" t="inlineStr">
        <is>
          <t>kt</t>
        </is>
      </c>
      <c r="G428" t="inlineStr"/>
      <c r="H428" t="inlineStr"/>
      <c r="I428" t="inlineStr"/>
      <c r="J428" t="inlineStr"/>
      <c r="K428" t="inlineStr"/>
      <c r="L428" t="inlineStr"/>
      <c r="M428" t="inlineStr"/>
      <c r="N428" t="n">
        <v>161</v>
      </c>
      <c r="O428" t="n">
        <v>0</v>
      </c>
      <c r="P428" t="n">
        <v>295</v>
      </c>
    </row>
    <row r="429" ht="15" customHeight="1">
      <c r="A429" s="154" t="inlineStr">
        <is>
          <t>Carcasses, fraîches</t>
        </is>
      </c>
      <c r="B429" t="inlineStr">
        <is>
          <t>Usages alimentaires</t>
        </is>
      </c>
      <c r="C429" t="inlineStr">
        <is>
          <t>Viande bovine</t>
        </is>
      </c>
      <c r="D429" t="inlineStr">
        <is>
          <t>France</t>
        </is>
      </c>
      <c r="E429" t="inlineStr">
        <is>
          <t>2019</t>
        </is>
      </c>
      <c r="F429" t="inlineStr">
        <is>
          <t>kt</t>
        </is>
      </c>
      <c r="G429" t="inlineStr"/>
      <c r="H429" t="inlineStr"/>
      <c r="I429" t="inlineStr"/>
      <c r="J429" t="inlineStr"/>
      <c r="K429" t="inlineStr"/>
      <c r="L429" t="inlineStr"/>
      <c r="M429" t="inlineStr"/>
      <c r="N429" t="n">
        <v>295</v>
      </c>
      <c r="O429" t="inlineStr"/>
      <c r="P429" t="inlineStr"/>
    </row>
    <row r="430" ht="15" customHeight="1">
      <c r="A430" s="154" t="inlineStr">
        <is>
          <t>Carcasses, fraîches</t>
        </is>
      </c>
      <c r="B430" t="inlineStr">
        <is>
          <t>Débouchés</t>
        </is>
      </c>
      <c r="C430" t="inlineStr">
        <is>
          <t>Viande bovine</t>
        </is>
      </c>
      <c r="D430" t="inlineStr">
        <is>
          <t>France</t>
        </is>
      </c>
      <c r="E430" t="inlineStr">
        <is>
          <t>2019</t>
        </is>
      </c>
      <c r="F430" t="inlineStr">
        <is>
          <t>kt</t>
        </is>
      </c>
      <c r="G430" t="inlineStr"/>
      <c r="H430" t="inlineStr"/>
      <c r="I430" t="inlineStr"/>
      <c r="J430" t="inlineStr"/>
      <c r="K430" t="inlineStr"/>
      <c r="L430" t="inlineStr"/>
      <c r="M430" t="inlineStr"/>
      <c r="N430" t="n">
        <v>295</v>
      </c>
      <c r="O430" t="inlineStr"/>
      <c r="P430" t="inlineStr"/>
    </row>
    <row r="431" ht="15" customHeight="1">
      <c r="A431" s="154" t="inlineStr">
        <is>
          <t>Morceaux</t>
        </is>
      </c>
      <c r="B431" t="inlineStr">
        <is>
          <t>Vente directe et autoconsommation</t>
        </is>
      </c>
      <c r="C431" t="inlineStr">
        <is>
          <t>Viande bovine</t>
        </is>
      </c>
      <c r="D431" t="inlineStr">
        <is>
          <t>France</t>
        </is>
      </c>
      <c r="E431" t="inlineStr">
        <is>
          <t>2019</t>
        </is>
      </c>
      <c r="F431" t="inlineStr">
        <is>
          <t>kt</t>
        </is>
      </c>
      <c r="G431" t="inlineStr"/>
      <c r="H431" t="inlineStr"/>
      <c r="I431" t="inlineStr"/>
      <c r="J431" t="inlineStr"/>
      <c r="K431" t="inlineStr"/>
      <c r="L431" t="inlineStr"/>
      <c r="M431" t="inlineStr"/>
      <c r="N431" t="n">
        <v>33.1</v>
      </c>
      <c r="O431" t="n">
        <v>0</v>
      </c>
      <c r="P431" t="n">
        <v>49.8</v>
      </c>
    </row>
    <row r="432" ht="15" customHeight="1">
      <c r="A432" s="154" t="inlineStr">
        <is>
          <t>Morceaux</t>
        </is>
      </c>
      <c r="B432" t="inlineStr">
        <is>
          <t>GMS</t>
        </is>
      </c>
      <c r="C432" t="inlineStr">
        <is>
          <t>Viande bovine</t>
        </is>
      </c>
      <c r="D432" t="inlineStr">
        <is>
          <t>France</t>
        </is>
      </c>
      <c r="E432" t="inlineStr">
        <is>
          <t>2019</t>
        </is>
      </c>
      <c r="F432" t="inlineStr">
        <is>
          <t>kt</t>
        </is>
      </c>
      <c r="G432" t="inlineStr"/>
      <c r="H432" t="inlineStr"/>
      <c r="I432" t="inlineStr"/>
      <c r="J432" t="inlineStr"/>
      <c r="K432" t="inlineStr"/>
      <c r="L432" t="inlineStr"/>
      <c r="M432" t="inlineStr"/>
      <c r="N432" t="n">
        <v>305</v>
      </c>
      <c r="O432" t="n">
        <v>172</v>
      </c>
      <c r="P432" t="n">
        <v>454</v>
      </c>
    </row>
    <row r="433" ht="15" customHeight="1">
      <c r="A433" s="154" t="inlineStr">
        <is>
          <t>Morceaux</t>
        </is>
      </c>
      <c r="B433" t="inlineStr">
        <is>
          <t>Boucherie</t>
        </is>
      </c>
      <c r="C433" t="inlineStr">
        <is>
          <t>Viande bovine</t>
        </is>
      </c>
      <c r="D433" t="inlineStr">
        <is>
          <t>France</t>
        </is>
      </c>
      <c r="E433" t="inlineStr">
        <is>
          <t>2019</t>
        </is>
      </c>
      <c r="F433" t="inlineStr">
        <is>
          <t>kt</t>
        </is>
      </c>
      <c r="G433" t="inlineStr"/>
      <c r="H433" t="inlineStr"/>
      <c r="I433" t="inlineStr"/>
      <c r="J433" t="inlineStr"/>
      <c r="K433" t="inlineStr"/>
      <c r="L433" t="inlineStr"/>
      <c r="M433" t="inlineStr"/>
      <c r="N433" t="n">
        <v>119</v>
      </c>
      <c r="O433" t="n">
        <v>0</v>
      </c>
      <c r="P433" t="n">
        <v>144</v>
      </c>
    </row>
    <row r="434" ht="15" customHeight="1">
      <c r="A434" s="154" t="inlineStr">
        <is>
          <t>Morceaux</t>
        </is>
      </c>
      <c r="B434" t="inlineStr">
        <is>
          <t>RHD</t>
        </is>
      </c>
      <c r="C434" t="inlineStr">
        <is>
          <t>Viande bovine</t>
        </is>
      </c>
      <c r="D434" t="inlineStr">
        <is>
          <t>France</t>
        </is>
      </c>
      <c r="E434" t="inlineStr">
        <is>
          <t>2019</t>
        </is>
      </c>
      <c r="F434" t="inlineStr">
        <is>
          <t>kt</t>
        </is>
      </c>
      <c r="G434" t="inlineStr"/>
      <c r="H434" t="inlineStr"/>
      <c r="I434" t="inlineStr"/>
      <c r="J434" t="inlineStr"/>
      <c r="K434" t="inlineStr"/>
      <c r="L434" t="inlineStr"/>
      <c r="M434" t="inlineStr"/>
      <c r="N434" t="n">
        <v>220</v>
      </c>
      <c r="O434" t="n">
        <v>0</v>
      </c>
      <c r="P434" t="n">
        <v>281</v>
      </c>
    </row>
    <row r="435" ht="15" customHeight="1">
      <c r="A435" s="154" t="inlineStr">
        <is>
          <t>Morceaux</t>
        </is>
      </c>
      <c r="B435" t="inlineStr">
        <is>
          <t>Autres IAA</t>
        </is>
      </c>
      <c r="C435" t="inlineStr">
        <is>
          <t>Viande bovine</t>
        </is>
      </c>
      <c r="D435" t="inlineStr">
        <is>
          <t>France</t>
        </is>
      </c>
      <c r="E435" t="inlineStr">
        <is>
          <t>2019</t>
        </is>
      </c>
      <c r="F435" t="inlineStr">
        <is>
          <t>kt</t>
        </is>
      </c>
      <c r="G435" t="inlineStr"/>
      <c r="H435" t="inlineStr"/>
      <c r="I435" t="inlineStr"/>
      <c r="J435" t="inlineStr"/>
      <c r="K435" t="inlineStr"/>
      <c r="L435" t="inlineStr"/>
      <c r="M435" t="inlineStr"/>
      <c r="N435" t="n">
        <v>76.8</v>
      </c>
      <c r="O435" t="n">
        <v>0</v>
      </c>
      <c r="P435" t="n">
        <v>107</v>
      </c>
    </row>
    <row r="436" ht="15" customHeight="1">
      <c r="A436" s="154" t="inlineStr">
        <is>
          <t>Morceaux</t>
        </is>
      </c>
      <c r="B436" t="inlineStr">
        <is>
          <t>Export</t>
        </is>
      </c>
      <c r="C436" t="inlineStr">
        <is>
          <t>Viande bovine</t>
        </is>
      </c>
      <c r="D436" t="inlineStr">
        <is>
          <t>France</t>
        </is>
      </c>
      <c r="E436" t="inlineStr">
        <is>
          <t>2019</t>
        </is>
      </c>
      <c r="F436" t="inlineStr">
        <is>
          <t>kt</t>
        </is>
      </c>
      <c r="G436" t="inlineStr"/>
      <c r="H436" t="inlineStr"/>
      <c r="I436" t="inlineStr"/>
      <c r="J436" t="inlineStr"/>
      <c r="K436" t="inlineStr"/>
      <c r="L436" t="inlineStr"/>
      <c r="M436" t="inlineStr"/>
      <c r="N436" t="n">
        <v>151</v>
      </c>
      <c r="O436" t="inlineStr"/>
      <c r="P436" t="inlineStr"/>
    </row>
    <row r="437" ht="15" customHeight="1">
      <c r="A437" s="154" t="inlineStr">
        <is>
          <t>Morceaux</t>
        </is>
      </c>
      <c r="B437" t="inlineStr">
        <is>
          <t>Alimentation humaine</t>
        </is>
      </c>
      <c r="C437" t="inlineStr">
        <is>
          <t>Viande bovine</t>
        </is>
      </c>
      <c r="D437" t="inlineStr">
        <is>
          <t>France</t>
        </is>
      </c>
      <c r="E437" t="inlineStr">
        <is>
          <t>2019</t>
        </is>
      </c>
      <c r="F437" t="inlineStr">
        <is>
          <t>kt</t>
        </is>
      </c>
      <c r="G437" t="inlineStr"/>
      <c r="H437" t="inlineStr"/>
      <c r="I437" t="inlineStr"/>
      <c r="J437" t="inlineStr"/>
      <c r="K437" t="inlineStr"/>
      <c r="L437" t="inlineStr"/>
      <c r="M437" t="inlineStr"/>
      <c r="N437" t="n">
        <v>754</v>
      </c>
      <c r="O437" t="inlineStr"/>
      <c r="P437" t="inlineStr"/>
    </row>
    <row r="438" ht="15" customHeight="1">
      <c r="A438" s="154" t="inlineStr">
        <is>
          <t>Morceaux</t>
        </is>
      </c>
      <c r="B438" t="inlineStr">
        <is>
          <t>Circuits spécialisés</t>
        </is>
      </c>
      <c r="C438" t="inlineStr">
        <is>
          <t>Viande bovine</t>
        </is>
      </c>
      <c r="D438" t="inlineStr">
        <is>
          <t>France</t>
        </is>
      </c>
      <c r="E438" t="inlineStr">
        <is>
          <t>2019</t>
        </is>
      </c>
      <c r="F438" t="inlineStr">
        <is>
          <t>kt</t>
        </is>
      </c>
      <c r="G438" t="inlineStr"/>
      <c r="H438" t="inlineStr"/>
      <c r="I438" t="inlineStr"/>
      <c r="J438" t="inlineStr"/>
      <c r="K438" t="inlineStr"/>
      <c r="L438" t="inlineStr"/>
      <c r="M438" t="inlineStr"/>
      <c r="N438" t="n">
        <v>119</v>
      </c>
      <c r="O438" t="n">
        <v>0</v>
      </c>
      <c r="P438" t="n">
        <v>144</v>
      </c>
    </row>
    <row r="439" ht="15" customHeight="1">
      <c r="A439" s="154" t="inlineStr">
        <is>
          <t>Morceaux</t>
        </is>
      </c>
      <c r="B439" t="inlineStr">
        <is>
          <t>Ménages</t>
        </is>
      </c>
      <c r="C439" t="inlineStr">
        <is>
          <t>Viande bovine</t>
        </is>
      </c>
      <c r="D439" t="inlineStr">
        <is>
          <t>France</t>
        </is>
      </c>
      <c r="E439" t="inlineStr">
        <is>
          <t>2019</t>
        </is>
      </c>
      <c r="F439" t="inlineStr">
        <is>
          <t>kt</t>
        </is>
      </c>
      <c r="G439" t="inlineStr"/>
      <c r="H439" t="inlineStr"/>
      <c r="I439" t="inlineStr"/>
      <c r="J439" t="inlineStr"/>
      <c r="K439" t="inlineStr"/>
      <c r="L439" t="inlineStr"/>
      <c r="M439" t="inlineStr"/>
      <c r="N439" t="n">
        <v>425</v>
      </c>
      <c r="O439" t="n">
        <v>316</v>
      </c>
      <c r="P439" t="n">
        <v>470.1</v>
      </c>
    </row>
    <row r="440" ht="15" customHeight="1">
      <c r="A440" s="154" t="inlineStr">
        <is>
          <t>Morceaux</t>
        </is>
      </c>
      <c r="B440" t="inlineStr">
        <is>
          <t>Circuits généralistes</t>
        </is>
      </c>
      <c r="C440" t="inlineStr">
        <is>
          <t>Viande bovine</t>
        </is>
      </c>
      <c r="D440" t="inlineStr">
        <is>
          <t>France</t>
        </is>
      </c>
      <c r="E440" t="inlineStr">
        <is>
          <t>2019</t>
        </is>
      </c>
      <c r="F440" t="inlineStr">
        <is>
          <t>kt</t>
        </is>
      </c>
      <c r="G440" t="inlineStr"/>
      <c r="H440" t="inlineStr"/>
      <c r="I440" t="inlineStr"/>
      <c r="J440" t="inlineStr"/>
      <c r="K440" t="inlineStr"/>
      <c r="L440" t="inlineStr"/>
      <c r="M440" t="inlineStr"/>
      <c r="N440" t="n">
        <v>305</v>
      </c>
      <c r="O440" t="n">
        <v>172</v>
      </c>
      <c r="P440" t="n">
        <v>454</v>
      </c>
    </row>
    <row r="441" ht="15" customHeight="1">
      <c r="A441" s="154" t="inlineStr">
        <is>
          <t>Morceaux</t>
        </is>
      </c>
      <c r="B441" t="inlineStr">
        <is>
          <t>Usages alimentaires</t>
        </is>
      </c>
      <c r="C441" t="inlineStr">
        <is>
          <t>Viande bovine</t>
        </is>
      </c>
      <c r="D441" t="inlineStr">
        <is>
          <t>France</t>
        </is>
      </c>
      <c r="E441" t="inlineStr">
        <is>
          <t>2019</t>
        </is>
      </c>
      <c r="F441" t="inlineStr">
        <is>
          <t>kt</t>
        </is>
      </c>
      <c r="G441" t="inlineStr"/>
      <c r="H441" t="inlineStr"/>
      <c r="I441" t="inlineStr"/>
      <c r="J441" t="inlineStr"/>
      <c r="K441" t="inlineStr"/>
      <c r="L441" t="inlineStr"/>
      <c r="M441" t="inlineStr"/>
      <c r="N441" t="n">
        <v>754</v>
      </c>
      <c r="O441" t="inlineStr"/>
      <c r="P441" t="inlineStr"/>
    </row>
    <row r="442" ht="15" customHeight="1">
      <c r="A442" s="154" t="inlineStr">
        <is>
          <t>Morceaux</t>
        </is>
      </c>
      <c r="B442" t="inlineStr">
        <is>
          <t>Débouchés</t>
        </is>
      </c>
      <c r="C442" t="inlineStr">
        <is>
          <t>Viande bovine</t>
        </is>
      </c>
      <c r="D442" t="inlineStr">
        <is>
          <t>France</t>
        </is>
      </c>
      <c r="E442" t="inlineStr">
        <is>
          <t>2019</t>
        </is>
      </c>
      <c r="F442" t="inlineStr">
        <is>
          <t>kt</t>
        </is>
      </c>
      <c r="G442" t="inlineStr"/>
      <c r="H442" t="inlineStr"/>
      <c r="I442" t="inlineStr"/>
      <c r="J442" t="inlineStr"/>
      <c r="K442" t="inlineStr"/>
      <c r="L442" t="inlineStr"/>
      <c r="M442" t="inlineStr"/>
      <c r="N442" t="n">
        <v>754</v>
      </c>
      <c r="O442" t="inlineStr"/>
      <c r="P442" t="inlineStr"/>
    </row>
    <row r="443" ht="15" customHeight="1">
      <c r="A443" s="154" t="inlineStr">
        <is>
          <t>Morceaux, frais</t>
        </is>
      </c>
      <c r="B443" t="inlineStr">
        <is>
          <t>Vente directe et autoconsommation</t>
        </is>
      </c>
      <c r="C443" t="inlineStr">
        <is>
          <t>Viande bovine</t>
        </is>
      </c>
      <c r="D443" t="inlineStr">
        <is>
          <t>France</t>
        </is>
      </c>
      <c r="E443" t="inlineStr">
        <is>
          <t>2019</t>
        </is>
      </c>
      <c r="F443" t="inlineStr">
        <is>
          <t>kt</t>
        </is>
      </c>
      <c r="G443" t="inlineStr"/>
      <c r="H443" t="inlineStr"/>
      <c r="I443" t="inlineStr"/>
      <c r="J443" t="inlineStr"/>
      <c r="K443" t="inlineStr"/>
      <c r="L443" t="inlineStr"/>
      <c r="M443" t="inlineStr"/>
      <c r="N443" t="n">
        <v>30.5</v>
      </c>
      <c r="O443" t="n">
        <v>0</v>
      </c>
      <c r="P443" t="n">
        <v>49.8</v>
      </c>
    </row>
    <row r="444" ht="15" customHeight="1">
      <c r="A444" s="154" t="inlineStr">
        <is>
          <t>Morceaux, frais</t>
        </is>
      </c>
      <c r="B444" t="inlineStr">
        <is>
          <t>GMS</t>
        </is>
      </c>
      <c r="C444" t="inlineStr">
        <is>
          <t>Viande bovine</t>
        </is>
      </c>
      <c r="D444" t="inlineStr">
        <is>
          <t>France</t>
        </is>
      </c>
      <c r="E444" t="inlineStr">
        <is>
          <t>2019</t>
        </is>
      </c>
      <c r="F444" t="inlineStr">
        <is>
          <t>kt</t>
        </is>
      </c>
      <c r="G444" t="inlineStr"/>
      <c r="H444" t="inlineStr"/>
      <c r="I444" t="inlineStr"/>
      <c r="J444" t="inlineStr"/>
      <c r="K444" t="inlineStr"/>
      <c r="L444" t="inlineStr"/>
      <c r="M444" t="inlineStr"/>
      <c r="N444" t="n">
        <v>159</v>
      </c>
      <c r="O444" t="n">
        <v>0</v>
      </c>
      <c r="P444" t="n">
        <v>454</v>
      </c>
    </row>
    <row r="445" ht="15" customHeight="1">
      <c r="A445" s="154" t="inlineStr">
        <is>
          <t>Morceaux, frais</t>
        </is>
      </c>
      <c r="B445" t="inlineStr">
        <is>
          <t>Boucherie</t>
        </is>
      </c>
      <c r="C445" t="inlineStr">
        <is>
          <t>Viande bovine</t>
        </is>
      </c>
      <c r="D445" t="inlineStr">
        <is>
          <t>France</t>
        </is>
      </c>
      <c r="E445" t="inlineStr">
        <is>
          <t>2019</t>
        </is>
      </c>
      <c r="F445" t="inlineStr">
        <is>
          <t>kt</t>
        </is>
      </c>
      <c r="G445" t="inlineStr"/>
      <c r="H445" t="inlineStr"/>
      <c r="I445" t="inlineStr"/>
      <c r="J445" t="inlineStr"/>
      <c r="K445" t="inlineStr"/>
      <c r="L445" t="inlineStr"/>
      <c r="M445" t="inlineStr"/>
      <c r="N445" t="n">
        <v>66</v>
      </c>
      <c r="O445" t="n">
        <v>0</v>
      </c>
      <c r="P445" t="n">
        <v>144</v>
      </c>
    </row>
    <row r="446" ht="15" customHeight="1">
      <c r="A446" s="154" t="inlineStr">
        <is>
          <t>Morceaux, frais</t>
        </is>
      </c>
      <c r="B446" t="inlineStr">
        <is>
          <t>RHD</t>
        </is>
      </c>
      <c r="C446" t="inlineStr">
        <is>
          <t>Viande bovine</t>
        </is>
      </c>
      <c r="D446" t="inlineStr">
        <is>
          <t>France</t>
        </is>
      </c>
      <c r="E446" t="inlineStr">
        <is>
          <t>2019</t>
        </is>
      </c>
      <c r="F446" t="inlineStr">
        <is>
          <t>kt</t>
        </is>
      </c>
      <c r="G446" t="inlineStr"/>
      <c r="H446" t="inlineStr"/>
      <c r="I446" t="inlineStr"/>
      <c r="J446" t="inlineStr"/>
      <c r="K446" t="inlineStr"/>
      <c r="L446" t="inlineStr"/>
      <c r="M446" t="inlineStr"/>
      <c r="N446" t="n">
        <v>135</v>
      </c>
      <c r="O446" t="n">
        <v>0</v>
      </c>
      <c r="P446" t="n">
        <v>281</v>
      </c>
    </row>
    <row r="447" ht="15" customHeight="1">
      <c r="A447" s="154" t="inlineStr">
        <is>
          <t>Morceaux, frais</t>
        </is>
      </c>
      <c r="B447" t="inlineStr">
        <is>
          <t>Autres IAA</t>
        </is>
      </c>
      <c r="C447" t="inlineStr">
        <is>
          <t>Viande bovine</t>
        </is>
      </c>
      <c r="D447" t="inlineStr">
        <is>
          <t>France</t>
        </is>
      </c>
      <c r="E447" t="inlineStr">
        <is>
          <t>2019</t>
        </is>
      </c>
      <c r="F447" t="inlineStr">
        <is>
          <t>kt</t>
        </is>
      </c>
      <c r="G447" t="inlineStr"/>
      <c r="H447" t="inlineStr"/>
      <c r="I447" t="inlineStr"/>
      <c r="J447" t="inlineStr"/>
      <c r="K447" t="inlineStr"/>
      <c r="L447" t="inlineStr"/>
      <c r="M447" t="inlineStr"/>
      <c r="N447" t="n">
        <v>63.7</v>
      </c>
      <c r="O447" t="n">
        <v>0</v>
      </c>
      <c r="P447" t="n">
        <v>107</v>
      </c>
    </row>
    <row r="448" ht="15" customHeight="1">
      <c r="A448" s="154" t="inlineStr">
        <is>
          <t>Morceaux, frais</t>
        </is>
      </c>
      <c r="B448" t="inlineStr">
        <is>
          <t>Export</t>
        </is>
      </c>
      <c r="C448" t="inlineStr">
        <is>
          <t>Viande bovine</t>
        </is>
      </c>
      <c r="D448" t="inlineStr">
        <is>
          <t>France</t>
        </is>
      </c>
      <c r="E448" t="inlineStr">
        <is>
          <t>2019</t>
        </is>
      </c>
      <c r="F448" t="inlineStr">
        <is>
          <t>kt</t>
        </is>
      </c>
      <c r="G448" t="inlineStr">
        <is>
          <t>Exportation de morceaux frais</t>
        </is>
      </c>
      <c r="H448" t="inlineStr">
        <is>
          <t>Douanes - Eurostat</t>
        </is>
      </c>
      <c r="I448" t="inlineStr"/>
      <c r="J448" t="inlineStr">
        <is>
          <t>Volume</t>
        </is>
      </c>
      <c r="K448" t="inlineStr">
        <is>
          <t>Exportation de morceaux frais</t>
        </is>
      </c>
      <c r="L448" t="inlineStr">
        <is>
          <t>Echanges - Eurostat</t>
        </is>
      </c>
      <c r="M448" t="inlineStr">
        <is>
          <t>Très élevée</t>
        </is>
      </c>
      <c r="N448" t="n">
        <v>136</v>
      </c>
      <c r="O448" t="inlineStr"/>
      <c r="P448" t="inlineStr"/>
    </row>
    <row r="449" ht="15" customHeight="1">
      <c r="A449" s="154" t="inlineStr">
        <is>
          <t>Morceaux, frais</t>
        </is>
      </c>
      <c r="B449" t="inlineStr">
        <is>
          <t>Alimentation humaine</t>
        </is>
      </c>
      <c r="C449" t="inlineStr">
        <is>
          <t>Viande bovine</t>
        </is>
      </c>
      <c r="D449" t="inlineStr">
        <is>
          <t>France</t>
        </is>
      </c>
      <c r="E449" t="inlineStr">
        <is>
          <t>2019</t>
        </is>
      </c>
      <c r="F449" t="inlineStr">
        <is>
          <t>kt</t>
        </is>
      </c>
      <c r="G449" t="inlineStr"/>
      <c r="H449" t="inlineStr"/>
      <c r="I449" t="inlineStr"/>
      <c r="J449" t="inlineStr"/>
      <c r="K449" t="inlineStr"/>
      <c r="L449" t="inlineStr"/>
      <c r="M449" t="inlineStr"/>
      <c r="N449" t="n">
        <v>454</v>
      </c>
      <c r="O449" t="inlineStr"/>
      <c r="P449" t="inlineStr"/>
    </row>
    <row r="450" ht="15" customHeight="1">
      <c r="A450" s="154" t="inlineStr">
        <is>
          <t>Morceaux, frais</t>
        </is>
      </c>
      <c r="B450" t="inlineStr">
        <is>
          <t>Circuits spécialisés</t>
        </is>
      </c>
      <c r="C450" t="inlineStr">
        <is>
          <t>Viande bovine</t>
        </is>
      </c>
      <c r="D450" t="inlineStr">
        <is>
          <t>France</t>
        </is>
      </c>
      <c r="E450" t="inlineStr">
        <is>
          <t>2019</t>
        </is>
      </c>
      <c r="F450" t="inlineStr">
        <is>
          <t>kt</t>
        </is>
      </c>
      <c r="G450" t="inlineStr"/>
      <c r="H450" t="inlineStr"/>
      <c r="I450" t="inlineStr"/>
      <c r="J450" t="inlineStr"/>
      <c r="K450" t="inlineStr"/>
      <c r="L450" t="inlineStr"/>
      <c r="M450" t="inlineStr"/>
      <c r="N450" t="n">
        <v>66</v>
      </c>
      <c r="O450" t="n">
        <v>0</v>
      </c>
      <c r="P450" t="n">
        <v>144</v>
      </c>
    </row>
    <row r="451" ht="15" customHeight="1">
      <c r="A451" s="154" t="inlineStr">
        <is>
          <t>Morceaux, frais</t>
        </is>
      </c>
      <c r="B451" t="inlineStr">
        <is>
          <t>Ménages</t>
        </is>
      </c>
      <c r="C451" t="inlineStr">
        <is>
          <t>Viande bovine</t>
        </is>
      </c>
      <c r="D451" t="inlineStr">
        <is>
          <t>France</t>
        </is>
      </c>
      <c r="E451" t="inlineStr">
        <is>
          <t>2019</t>
        </is>
      </c>
      <c r="F451" t="inlineStr">
        <is>
          <t>kt</t>
        </is>
      </c>
      <c r="G451" t="inlineStr"/>
      <c r="H451" t="inlineStr"/>
      <c r="I451" t="inlineStr"/>
      <c r="J451" t="inlineStr"/>
      <c r="K451" t="inlineStr"/>
      <c r="L451" t="inlineStr"/>
      <c r="M451" t="inlineStr"/>
      <c r="N451" t="n">
        <v>225</v>
      </c>
      <c r="O451" t="n">
        <v>16.1</v>
      </c>
      <c r="P451" t="n">
        <v>454</v>
      </c>
    </row>
    <row r="452" ht="15" customHeight="1">
      <c r="A452" s="154" t="inlineStr">
        <is>
          <t>Morceaux, frais</t>
        </is>
      </c>
      <c r="B452" t="inlineStr">
        <is>
          <t>Circuits généralistes</t>
        </is>
      </c>
      <c r="C452" t="inlineStr">
        <is>
          <t>Viande bovine</t>
        </is>
      </c>
      <c r="D452" t="inlineStr">
        <is>
          <t>France</t>
        </is>
      </c>
      <c r="E452" t="inlineStr">
        <is>
          <t>2019</t>
        </is>
      </c>
      <c r="F452" t="inlineStr">
        <is>
          <t>kt</t>
        </is>
      </c>
      <c r="G452" t="inlineStr"/>
      <c r="H452" t="inlineStr"/>
      <c r="I452" t="inlineStr"/>
      <c r="J452" t="inlineStr"/>
      <c r="K452" t="inlineStr"/>
      <c r="L452" t="inlineStr"/>
      <c r="M452" t="inlineStr"/>
      <c r="N452" t="n">
        <v>159</v>
      </c>
      <c r="O452" t="n">
        <v>0</v>
      </c>
      <c r="P452" t="n">
        <v>454</v>
      </c>
    </row>
    <row r="453" ht="15" customHeight="1">
      <c r="A453" s="154" t="inlineStr">
        <is>
          <t>Morceaux, frais</t>
        </is>
      </c>
      <c r="B453" t="inlineStr">
        <is>
          <t>Usages alimentaires</t>
        </is>
      </c>
      <c r="C453" t="inlineStr">
        <is>
          <t>Viande bovine</t>
        </is>
      </c>
      <c r="D453" t="inlineStr">
        <is>
          <t>France</t>
        </is>
      </c>
      <c r="E453" t="inlineStr">
        <is>
          <t>2019</t>
        </is>
      </c>
      <c r="F453" t="inlineStr">
        <is>
          <t>kt</t>
        </is>
      </c>
      <c r="G453" t="inlineStr"/>
      <c r="H453" t="inlineStr"/>
      <c r="I453" t="inlineStr"/>
      <c r="J453" t="inlineStr"/>
      <c r="K453" t="inlineStr"/>
      <c r="L453" t="inlineStr"/>
      <c r="M453" t="inlineStr"/>
      <c r="N453" t="n">
        <v>454</v>
      </c>
      <c r="O453" t="inlineStr"/>
      <c r="P453" t="inlineStr"/>
    </row>
    <row r="454" ht="15" customHeight="1">
      <c r="A454" s="154" t="inlineStr">
        <is>
          <t>Morceaux, frais</t>
        </is>
      </c>
      <c r="B454" t="inlineStr">
        <is>
          <t>Débouchés</t>
        </is>
      </c>
      <c r="C454" t="inlineStr">
        <is>
          <t>Viande bovine</t>
        </is>
      </c>
      <c r="D454" t="inlineStr">
        <is>
          <t>France</t>
        </is>
      </c>
      <c r="E454" t="inlineStr">
        <is>
          <t>2019</t>
        </is>
      </c>
      <c r="F454" t="inlineStr">
        <is>
          <t>kt</t>
        </is>
      </c>
      <c r="G454" t="inlineStr"/>
      <c r="H454" t="inlineStr"/>
      <c r="I454" t="inlineStr"/>
      <c r="J454" t="inlineStr"/>
      <c r="K454" t="inlineStr"/>
      <c r="L454" t="inlineStr"/>
      <c r="M454" t="inlineStr"/>
      <c r="N454" t="n">
        <v>454</v>
      </c>
      <c r="O454" t="inlineStr"/>
      <c r="P454" t="inlineStr"/>
    </row>
    <row r="455" ht="15" customHeight="1">
      <c r="A455" s="154" t="inlineStr">
        <is>
          <t>Morceaux, congelés</t>
        </is>
      </c>
      <c r="B455" t="inlineStr">
        <is>
          <t>Vente directe et autoconsommation</t>
        </is>
      </c>
      <c r="C455" t="inlineStr">
        <is>
          <t>Viande bovine</t>
        </is>
      </c>
      <c r="D455" t="inlineStr">
        <is>
          <t>France</t>
        </is>
      </c>
      <c r="E455" t="inlineStr">
        <is>
          <t>2019</t>
        </is>
      </c>
      <c r="F455" t="inlineStr">
        <is>
          <t>kt</t>
        </is>
      </c>
      <c r="G455" t="inlineStr"/>
      <c r="H455" t="inlineStr"/>
      <c r="I455" t="inlineStr"/>
      <c r="J455" t="inlineStr"/>
      <c r="K455" t="inlineStr"/>
      <c r="L455" t="inlineStr"/>
      <c r="M455" t="inlineStr"/>
      <c r="N455" t="n">
        <v>2.66</v>
      </c>
      <c r="O455" t="n">
        <v>0</v>
      </c>
      <c r="P455" t="n">
        <v>49.8</v>
      </c>
    </row>
    <row r="456" ht="15" customHeight="1">
      <c r="A456" s="154" t="inlineStr">
        <is>
          <t>Morceaux, congelés</t>
        </is>
      </c>
      <c r="B456" t="inlineStr">
        <is>
          <t>GMS</t>
        </is>
      </c>
      <c r="C456" t="inlineStr">
        <is>
          <t>Viande bovine</t>
        </is>
      </c>
      <c r="D456" t="inlineStr">
        <is>
          <t>France</t>
        </is>
      </c>
      <c r="E456" t="inlineStr">
        <is>
          <t>2019</t>
        </is>
      </c>
      <c r="F456" t="inlineStr">
        <is>
          <t>kt</t>
        </is>
      </c>
      <c r="G456" t="inlineStr"/>
      <c r="H456" t="inlineStr"/>
      <c r="I456" t="inlineStr"/>
      <c r="J456" t="inlineStr"/>
      <c r="K456" t="inlineStr"/>
      <c r="L456" t="inlineStr"/>
      <c r="M456" t="inlineStr"/>
      <c r="N456" t="n">
        <v>146</v>
      </c>
      <c r="O456" t="n">
        <v>0</v>
      </c>
      <c r="P456" t="n">
        <v>300</v>
      </c>
    </row>
    <row r="457" ht="15" customHeight="1">
      <c r="A457" s="154" t="inlineStr">
        <is>
          <t>Morceaux, congelés</t>
        </is>
      </c>
      <c r="B457" t="inlineStr">
        <is>
          <t>Boucherie</t>
        </is>
      </c>
      <c r="C457" t="inlineStr">
        <is>
          <t>Viande bovine</t>
        </is>
      </c>
      <c r="D457" t="inlineStr">
        <is>
          <t>France</t>
        </is>
      </c>
      <c r="E457" t="inlineStr">
        <is>
          <t>2019</t>
        </is>
      </c>
      <c r="F457" t="inlineStr">
        <is>
          <t>kt</t>
        </is>
      </c>
      <c r="G457" t="inlineStr"/>
      <c r="H457" t="inlineStr"/>
      <c r="I457" t="inlineStr"/>
      <c r="J457" t="inlineStr"/>
      <c r="K457" t="inlineStr"/>
      <c r="L457" t="inlineStr"/>
      <c r="M457" t="inlineStr"/>
      <c r="N457" t="n">
        <v>53.3</v>
      </c>
      <c r="O457" t="n">
        <v>0</v>
      </c>
      <c r="P457" t="n">
        <v>144</v>
      </c>
    </row>
    <row r="458" ht="15" customHeight="1">
      <c r="A458" s="154" t="inlineStr">
        <is>
          <t>Morceaux, congelés</t>
        </is>
      </c>
      <c r="B458" t="inlineStr">
        <is>
          <t>RHD</t>
        </is>
      </c>
      <c r="C458" t="inlineStr">
        <is>
          <t>Viande bovine</t>
        </is>
      </c>
      <c r="D458" t="inlineStr">
        <is>
          <t>France</t>
        </is>
      </c>
      <c r="E458" t="inlineStr">
        <is>
          <t>2019</t>
        </is>
      </c>
      <c r="F458" t="inlineStr">
        <is>
          <t>kt</t>
        </is>
      </c>
      <c r="G458" t="inlineStr"/>
      <c r="H458" t="inlineStr"/>
      <c r="I458" t="inlineStr"/>
      <c r="J458" t="inlineStr"/>
      <c r="K458" t="inlineStr"/>
      <c r="L458" t="inlineStr"/>
      <c r="M458" t="inlineStr"/>
      <c r="N458" t="n">
        <v>84.5</v>
      </c>
      <c r="O458" t="n">
        <v>0</v>
      </c>
      <c r="P458" t="n">
        <v>281</v>
      </c>
    </row>
    <row r="459" ht="15" customHeight="1">
      <c r="A459" s="154" t="inlineStr">
        <is>
          <t>Morceaux, congelés</t>
        </is>
      </c>
      <c r="B459" t="inlineStr">
        <is>
          <t>Autres IAA</t>
        </is>
      </c>
      <c r="C459" t="inlineStr">
        <is>
          <t>Viande bovine</t>
        </is>
      </c>
      <c r="D459" t="inlineStr">
        <is>
          <t>France</t>
        </is>
      </c>
      <c r="E459" t="inlineStr">
        <is>
          <t>2019</t>
        </is>
      </c>
      <c r="F459" t="inlineStr">
        <is>
          <t>kt</t>
        </is>
      </c>
      <c r="G459" t="inlineStr"/>
      <c r="H459" t="inlineStr"/>
      <c r="I459" t="inlineStr"/>
      <c r="J459" t="inlineStr"/>
      <c r="K459" t="inlineStr"/>
      <c r="L459" t="inlineStr"/>
      <c r="M459" t="inlineStr"/>
      <c r="N459" t="n">
        <v>13.1</v>
      </c>
      <c r="O459" t="n">
        <v>0</v>
      </c>
      <c r="P459" t="n">
        <v>107</v>
      </c>
    </row>
    <row r="460" ht="15" customHeight="1">
      <c r="A460" s="154" t="inlineStr">
        <is>
          <t>Morceaux, congelés</t>
        </is>
      </c>
      <c r="B460" t="inlineStr">
        <is>
          <t>Export</t>
        </is>
      </c>
      <c r="C460" t="inlineStr">
        <is>
          <t>Viande bovine</t>
        </is>
      </c>
      <c r="D460" t="inlineStr">
        <is>
          <t>France</t>
        </is>
      </c>
      <c r="E460" t="inlineStr">
        <is>
          <t>2019</t>
        </is>
      </c>
      <c r="F460" t="inlineStr">
        <is>
          <t>kt</t>
        </is>
      </c>
      <c r="G460" t="inlineStr">
        <is>
          <t>Exportation de morceaux congelés</t>
        </is>
      </c>
      <c r="H460" t="inlineStr">
        <is>
          <t>Douanes - Eurostat</t>
        </is>
      </c>
      <c r="I460" t="inlineStr"/>
      <c r="J460" t="inlineStr">
        <is>
          <t>Volume</t>
        </is>
      </c>
      <c r="K460" t="inlineStr">
        <is>
          <t>Exportation de morceaux congelés</t>
        </is>
      </c>
      <c r="L460" t="inlineStr">
        <is>
          <t>Echanges - Eurostat</t>
        </is>
      </c>
      <c r="M460" t="inlineStr">
        <is>
          <t>Très élevée</t>
        </is>
      </c>
      <c r="N460" t="n">
        <v>15.1</v>
      </c>
      <c r="O460" t="inlineStr"/>
      <c r="P460" t="inlineStr"/>
    </row>
    <row r="461" ht="15" customHeight="1">
      <c r="A461" s="154" t="inlineStr">
        <is>
          <t>Morceaux, congelés</t>
        </is>
      </c>
      <c r="B461" t="inlineStr">
        <is>
          <t>Alimentation humaine</t>
        </is>
      </c>
      <c r="C461" t="inlineStr">
        <is>
          <t>Viande bovine</t>
        </is>
      </c>
      <c r="D461" t="inlineStr">
        <is>
          <t>France</t>
        </is>
      </c>
      <c r="E461" t="inlineStr">
        <is>
          <t>2019</t>
        </is>
      </c>
      <c r="F461" t="inlineStr">
        <is>
          <t>kt</t>
        </is>
      </c>
      <c r="G461" t="inlineStr"/>
      <c r="H461" t="inlineStr"/>
      <c r="I461" t="inlineStr"/>
      <c r="J461" t="inlineStr"/>
      <c r="K461" t="inlineStr"/>
      <c r="L461" t="inlineStr"/>
      <c r="M461" t="inlineStr"/>
      <c r="N461" t="n">
        <v>300</v>
      </c>
      <c r="O461" t="inlineStr"/>
      <c r="P461" t="inlineStr"/>
    </row>
    <row r="462" ht="15" customHeight="1">
      <c r="A462" s="154" t="inlineStr">
        <is>
          <t>Morceaux, congelés</t>
        </is>
      </c>
      <c r="B462" t="inlineStr">
        <is>
          <t>Circuits spécialisés</t>
        </is>
      </c>
      <c r="C462" t="inlineStr">
        <is>
          <t>Viande bovine</t>
        </is>
      </c>
      <c r="D462" t="inlineStr">
        <is>
          <t>France</t>
        </is>
      </c>
      <c r="E462" t="inlineStr">
        <is>
          <t>2019</t>
        </is>
      </c>
      <c r="F462" t="inlineStr">
        <is>
          <t>kt</t>
        </is>
      </c>
      <c r="G462" t="inlineStr"/>
      <c r="H462" t="inlineStr"/>
      <c r="I462" t="inlineStr"/>
      <c r="J462" t="inlineStr"/>
      <c r="K462" t="inlineStr"/>
      <c r="L462" t="inlineStr"/>
      <c r="M462" t="inlineStr"/>
      <c r="N462" t="n">
        <v>53.3</v>
      </c>
      <c r="O462" t="n">
        <v>0</v>
      </c>
      <c r="P462" t="n">
        <v>144</v>
      </c>
    </row>
    <row r="463" ht="15" customHeight="1">
      <c r="A463" s="154" t="inlineStr">
        <is>
          <t>Morceaux, congelés</t>
        </is>
      </c>
      <c r="B463" t="inlineStr">
        <is>
          <t>Ménages</t>
        </is>
      </c>
      <c r="C463" t="inlineStr">
        <is>
          <t>Viande bovine</t>
        </is>
      </c>
      <c r="D463" t="inlineStr">
        <is>
          <t>France</t>
        </is>
      </c>
      <c r="E463" t="inlineStr">
        <is>
          <t>2019</t>
        </is>
      </c>
      <c r="F463" t="inlineStr">
        <is>
          <t>kt</t>
        </is>
      </c>
      <c r="G463" t="inlineStr"/>
      <c r="H463" t="inlineStr"/>
      <c r="I463" t="inlineStr"/>
      <c r="J463" t="inlineStr"/>
      <c r="K463" t="inlineStr"/>
      <c r="L463" t="inlineStr"/>
      <c r="M463" t="inlineStr"/>
      <c r="N463" t="n">
        <v>200</v>
      </c>
      <c r="O463" t="n">
        <v>0</v>
      </c>
      <c r="P463" t="n">
        <v>300</v>
      </c>
    </row>
    <row r="464" ht="15" customHeight="1">
      <c r="A464" s="154" t="inlineStr">
        <is>
          <t>Morceaux, congelés</t>
        </is>
      </c>
      <c r="B464" t="inlineStr">
        <is>
          <t>Circuits généralistes</t>
        </is>
      </c>
      <c r="C464" t="inlineStr">
        <is>
          <t>Viande bovine</t>
        </is>
      </c>
      <c r="D464" t="inlineStr">
        <is>
          <t>France</t>
        </is>
      </c>
      <c r="E464" t="inlineStr">
        <is>
          <t>2019</t>
        </is>
      </c>
      <c r="F464" t="inlineStr">
        <is>
          <t>kt</t>
        </is>
      </c>
      <c r="G464" t="inlineStr"/>
      <c r="H464" t="inlineStr"/>
      <c r="I464" t="inlineStr"/>
      <c r="J464" t="inlineStr"/>
      <c r="K464" t="inlineStr"/>
      <c r="L464" t="inlineStr"/>
      <c r="M464" t="inlineStr"/>
      <c r="N464" t="n">
        <v>146</v>
      </c>
      <c r="O464" t="n">
        <v>0</v>
      </c>
      <c r="P464" t="n">
        <v>300</v>
      </c>
    </row>
    <row r="465" ht="15" customHeight="1">
      <c r="A465" s="154" t="inlineStr">
        <is>
          <t>Morceaux, congelés</t>
        </is>
      </c>
      <c r="B465" t="inlineStr">
        <is>
          <t>Usages alimentaires</t>
        </is>
      </c>
      <c r="C465" t="inlineStr">
        <is>
          <t>Viande bovine</t>
        </is>
      </c>
      <c r="D465" t="inlineStr">
        <is>
          <t>France</t>
        </is>
      </c>
      <c r="E465" t="inlineStr">
        <is>
          <t>2019</t>
        </is>
      </c>
      <c r="F465" t="inlineStr">
        <is>
          <t>kt</t>
        </is>
      </c>
      <c r="G465" t="inlineStr"/>
      <c r="H465" t="inlineStr"/>
      <c r="I465" t="inlineStr"/>
      <c r="J465" t="inlineStr"/>
      <c r="K465" t="inlineStr"/>
      <c r="L465" t="inlineStr"/>
      <c r="M465" t="inlineStr"/>
      <c r="N465" t="n">
        <v>300</v>
      </c>
      <c r="O465" t="inlineStr"/>
      <c r="P465" t="inlineStr"/>
    </row>
    <row r="466" ht="15" customHeight="1">
      <c r="A466" s="154" t="inlineStr">
        <is>
          <t>Morceaux, congelés</t>
        </is>
      </c>
      <c r="B466" t="inlineStr">
        <is>
          <t>Débouchés</t>
        </is>
      </c>
      <c r="C466" t="inlineStr">
        <is>
          <t>Viande bovine</t>
        </is>
      </c>
      <c r="D466" t="inlineStr">
        <is>
          <t>France</t>
        </is>
      </c>
      <c r="E466" t="inlineStr">
        <is>
          <t>2019</t>
        </is>
      </c>
      <c r="F466" t="inlineStr">
        <is>
          <t>kt</t>
        </is>
      </c>
      <c r="G466" t="inlineStr"/>
      <c r="H466" t="inlineStr"/>
      <c r="I466" t="inlineStr"/>
      <c r="J466" t="inlineStr"/>
      <c r="K466" t="inlineStr"/>
      <c r="L466" t="inlineStr"/>
      <c r="M466" t="inlineStr"/>
      <c r="N466" t="n">
        <v>300</v>
      </c>
      <c r="O466" t="inlineStr"/>
      <c r="P466" t="inlineStr"/>
    </row>
    <row r="467" ht="15" customHeight="1">
      <c r="A467" s="154" t="inlineStr">
        <is>
          <t>Abats</t>
        </is>
      </c>
      <c r="B467" t="inlineStr">
        <is>
          <t>Vente directe et autoconsommation</t>
        </is>
      </c>
      <c r="C467" t="inlineStr">
        <is>
          <t>Viande bovine</t>
        </is>
      </c>
      <c r="D467" t="inlineStr">
        <is>
          <t>France</t>
        </is>
      </c>
      <c r="E467" t="inlineStr">
        <is>
          <t>2019</t>
        </is>
      </c>
      <c r="F467" t="inlineStr">
        <is>
          <t>kt</t>
        </is>
      </c>
      <c r="G467" t="inlineStr"/>
      <c r="H467" t="inlineStr"/>
      <c r="I467" t="inlineStr"/>
      <c r="J467" t="inlineStr"/>
      <c r="K467" t="inlineStr"/>
      <c r="L467" t="inlineStr"/>
      <c r="M467" t="inlineStr"/>
      <c r="N467" t="n">
        <v>0</v>
      </c>
      <c r="O467" t="inlineStr"/>
      <c r="P467" t="inlineStr"/>
    </row>
    <row r="468" ht="15" customHeight="1">
      <c r="A468" s="154" t="inlineStr">
        <is>
          <t>Abats</t>
        </is>
      </c>
      <c r="B468" t="inlineStr">
        <is>
          <t>GMS</t>
        </is>
      </c>
      <c r="C468" t="inlineStr">
        <is>
          <t>Viande bovine</t>
        </is>
      </c>
      <c r="D468" t="inlineStr">
        <is>
          <t>France</t>
        </is>
      </c>
      <c r="E468" t="inlineStr">
        <is>
          <t>2019</t>
        </is>
      </c>
      <c r="F468" t="inlineStr">
        <is>
          <t>kt</t>
        </is>
      </c>
      <c r="G468" t="inlineStr">
        <is>
          <t>Part d'abats consommée en GMS = 14,58 % (Blézat)</t>
        </is>
      </c>
      <c r="H468" t="inlineStr">
        <is>
          <t>Blézat</t>
        </is>
      </c>
      <c r="I468" t="inlineStr">
        <is>
          <t>Utilisation de la répartition de 2011</t>
        </is>
      </c>
      <c r="J468" t="inlineStr">
        <is>
          <t>Répartition</t>
        </is>
      </c>
      <c r="K468" t="inlineStr">
        <is>
          <t>Part d'abats consommée en GMS</t>
        </is>
      </c>
      <c r="L468" t="inlineStr">
        <is>
          <t>Débouchés abats - Blézat</t>
        </is>
      </c>
      <c r="M468" t="inlineStr">
        <is>
          <t>0</t>
        </is>
      </c>
      <c r="N468" t="n">
        <v>25.8</v>
      </c>
      <c r="O468" t="inlineStr"/>
      <c r="P468" t="inlineStr"/>
    </row>
    <row r="469" ht="15" customHeight="1">
      <c r="A469" s="154" t="inlineStr">
        <is>
          <t>Abats</t>
        </is>
      </c>
      <c r="B469" t="inlineStr">
        <is>
          <t>Boucherie</t>
        </is>
      </c>
      <c r="C469" t="inlineStr">
        <is>
          <t>Viande bovine</t>
        </is>
      </c>
      <c r="D469" t="inlineStr">
        <is>
          <t>France</t>
        </is>
      </c>
      <c r="E469" t="inlineStr">
        <is>
          <t>2019</t>
        </is>
      </c>
      <c r="F469" t="inlineStr">
        <is>
          <t>kt</t>
        </is>
      </c>
      <c r="G469" t="inlineStr">
        <is>
          <t>Part d'abats consommée en boucherie = 3,65 % (Blézat)</t>
        </is>
      </c>
      <c r="H469" t="inlineStr">
        <is>
          <t>Blézat</t>
        </is>
      </c>
      <c r="I469" t="inlineStr">
        <is>
          <t>Utilisation de la répartition de 2011</t>
        </is>
      </c>
      <c r="J469" t="inlineStr">
        <is>
          <t>Répartition</t>
        </is>
      </c>
      <c r="K469" t="inlineStr">
        <is>
          <t>Part d'abats consommée en boucherie</t>
        </is>
      </c>
      <c r="L469" t="inlineStr">
        <is>
          <t>Débouchés abats - Blézat</t>
        </is>
      </c>
      <c r="M469" t="inlineStr">
        <is>
          <t>0</t>
        </is>
      </c>
      <c r="N469" t="n">
        <v>6.45</v>
      </c>
      <c r="O469" t="inlineStr"/>
      <c r="P469" t="inlineStr"/>
    </row>
    <row r="470" ht="15" customHeight="1">
      <c r="A470" s="154" t="inlineStr">
        <is>
          <t>Abats</t>
        </is>
      </c>
      <c r="B470" t="inlineStr">
        <is>
          <t>RHD</t>
        </is>
      </c>
      <c r="C470" t="inlineStr">
        <is>
          <t>Viande bovine</t>
        </is>
      </c>
      <c r="D470" t="inlineStr">
        <is>
          <t>France</t>
        </is>
      </c>
      <c r="E470" t="inlineStr">
        <is>
          <t>2019</t>
        </is>
      </c>
      <c r="F470" t="inlineStr">
        <is>
          <t>kt</t>
        </is>
      </c>
      <c r="G470" t="inlineStr">
        <is>
          <t>Part d'abats consommée en RHD = 3,65 % (Blézat)</t>
        </is>
      </c>
      <c r="H470" t="inlineStr">
        <is>
          <t>Blézat</t>
        </is>
      </c>
      <c r="I470" t="inlineStr">
        <is>
          <t>Utilisation de la répartition de 2011</t>
        </is>
      </c>
      <c r="J470" t="inlineStr">
        <is>
          <t>Répartition</t>
        </is>
      </c>
      <c r="K470" t="inlineStr">
        <is>
          <t>Part d'abats consommée en RHD</t>
        </is>
      </c>
      <c r="L470" t="inlineStr">
        <is>
          <t>Débouchés abats - Blézat</t>
        </is>
      </c>
      <c r="M470" t="inlineStr">
        <is>
          <t>0</t>
        </is>
      </c>
      <c r="N470" t="n">
        <v>6.45</v>
      </c>
      <c r="O470" t="inlineStr"/>
      <c r="P470" t="inlineStr"/>
    </row>
    <row r="471" ht="15" customHeight="1">
      <c r="A471" s="154" t="inlineStr">
        <is>
          <t>Abats</t>
        </is>
      </c>
      <c r="B471" t="inlineStr">
        <is>
          <t>Autres IAA</t>
        </is>
      </c>
      <c r="C471" t="inlineStr">
        <is>
          <t>Viande bovine</t>
        </is>
      </c>
      <c r="D471" t="inlineStr">
        <is>
          <t>France</t>
        </is>
      </c>
      <c r="E471" t="inlineStr">
        <is>
          <t>2019</t>
        </is>
      </c>
      <c r="F471" t="inlineStr">
        <is>
          <t>kt</t>
        </is>
      </c>
      <c r="G471" t="inlineStr">
        <is>
          <t>Part d'abats consommée par les autres IAA = 7,81 % (Blézat)</t>
        </is>
      </c>
      <c r="H471" t="inlineStr">
        <is>
          <t>Blézat</t>
        </is>
      </c>
      <c r="I471" t="inlineStr">
        <is>
          <t>Utilisation de la répartition de 2011</t>
        </is>
      </c>
      <c r="J471" t="inlineStr">
        <is>
          <t>Répartition</t>
        </is>
      </c>
      <c r="K471" t="inlineStr">
        <is>
          <t>Part d'abats consommée par les autres IAA</t>
        </is>
      </c>
      <c r="L471" t="inlineStr">
        <is>
          <t>Débouchés abats - Blézat</t>
        </is>
      </c>
      <c r="M471" t="inlineStr">
        <is>
          <t>0</t>
        </is>
      </c>
      <c r="N471" t="n">
        <v>13.8</v>
      </c>
      <c r="O471" t="inlineStr"/>
      <c r="P471" t="inlineStr"/>
    </row>
    <row r="472" ht="15" customHeight="1">
      <c r="A472" s="154" t="inlineStr">
        <is>
          <t>Abats</t>
        </is>
      </c>
      <c r="B472" t="inlineStr">
        <is>
          <t>Export</t>
        </is>
      </c>
      <c r="C472" t="inlineStr">
        <is>
          <t>Viande bovine</t>
        </is>
      </c>
      <c r="D472" t="inlineStr">
        <is>
          <t>France</t>
        </is>
      </c>
      <c r="E472" t="inlineStr">
        <is>
          <t>2019</t>
        </is>
      </c>
      <c r="F472" t="inlineStr">
        <is>
          <t>kt</t>
        </is>
      </c>
      <c r="G472" t="inlineStr">
        <is>
          <t>Exportation d'abats</t>
        </is>
      </c>
      <c r="H472" t="inlineStr">
        <is>
          <t>Douanes - Eurostat</t>
        </is>
      </c>
      <c r="I472" t="inlineStr"/>
      <c r="J472" t="inlineStr">
        <is>
          <t>Volume</t>
        </is>
      </c>
      <c r="K472" t="inlineStr">
        <is>
          <t>Exportation d'abats</t>
        </is>
      </c>
      <c r="L472" t="inlineStr">
        <is>
          <t>Echanges - Eurostat</t>
        </is>
      </c>
      <c r="M472" t="inlineStr">
        <is>
          <t>Très élevée</t>
        </is>
      </c>
      <c r="N472" t="n">
        <v>46.3</v>
      </c>
      <c r="O472" t="inlineStr"/>
      <c r="P472" t="inlineStr"/>
    </row>
    <row r="473" ht="15" customHeight="1">
      <c r="A473" s="154" t="inlineStr">
        <is>
          <t>Abats</t>
        </is>
      </c>
      <c r="B473" t="inlineStr">
        <is>
          <t>Alimentation humaine</t>
        </is>
      </c>
      <c r="C473" t="inlineStr">
        <is>
          <t>Viande bovine</t>
        </is>
      </c>
      <c r="D473" t="inlineStr">
        <is>
          <t>France</t>
        </is>
      </c>
      <c r="E473" t="inlineStr">
        <is>
          <t>2019</t>
        </is>
      </c>
      <c r="F473" t="inlineStr">
        <is>
          <t>kt</t>
        </is>
      </c>
      <c r="G473" t="inlineStr"/>
      <c r="H473" t="inlineStr"/>
      <c r="I473" t="inlineStr"/>
      <c r="J473" t="inlineStr"/>
      <c r="K473" t="inlineStr"/>
      <c r="L473" t="inlineStr"/>
      <c r="M473" t="inlineStr"/>
      <c r="N473" t="n">
        <v>52.5</v>
      </c>
      <c r="O473" t="inlineStr"/>
      <c r="P473" t="inlineStr"/>
    </row>
    <row r="474" ht="15" customHeight="1">
      <c r="A474" s="154" t="inlineStr">
        <is>
          <t>Abats</t>
        </is>
      </c>
      <c r="B474" t="inlineStr">
        <is>
          <t>Circuits spécialisés</t>
        </is>
      </c>
      <c r="C474" t="inlineStr">
        <is>
          <t>Viande bovine</t>
        </is>
      </c>
      <c r="D474" t="inlineStr">
        <is>
          <t>France</t>
        </is>
      </c>
      <c r="E474" t="inlineStr">
        <is>
          <t>2019</t>
        </is>
      </c>
      <c r="F474" t="inlineStr">
        <is>
          <t>kt</t>
        </is>
      </c>
      <c r="G474" t="inlineStr"/>
      <c r="H474" t="inlineStr"/>
      <c r="I474" t="inlineStr"/>
      <c r="J474" t="inlineStr"/>
      <c r="K474" t="inlineStr"/>
      <c r="L474" t="inlineStr"/>
      <c r="M474" t="inlineStr"/>
      <c r="N474" t="n">
        <v>6.45</v>
      </c>
      <c r="O474" t="inlineStr"/>
      <c r="P474" t="inlineStr"/>
    </row>
    <row r="475" ht="15" customHeight="1">
      <c r="A475" s="154" t="inlineStr">
        <is>
          <t>Abats</t>
        </is>
      </c>
      <c r="B475" t="inlineStr">
        <is>
          <t>Ménages</t>
        </is>
      </c>
      <c r="C475" t="inlineStr">
        <is>
          <t>Viande bovine</t>
        </is>
      </c>
      <c r="D475" t="inlineStr">
        <is>
          <t>France</t>
        </is>
      </c>
      <c r="E475" t="inlineStr">
        <is>
          <t>2019</t>
        </is>
      </c>
      <c r="F475" t="inlineStr">
        <is>
          <t>kt</t>
        </is>
      </c>
      <c r="G475" t="inlineStr"/>
      <c r="H475" t="inlineStr"/>
      <c r="I475" t="inlineStr"/>
      <c r="J475" t="inlineStr"/>
      <c r="K475" t="inlineStr"/>
      <c r="L475" t="inlineStr"/>
      <c r="M475" t="inlineStr"/>
      <c r="N475" t="n">
        <v>32.2</v>
      </c>
      <c r="O475" t="inlineStr"/>
      <c r="P475" t="inlineStr"/>
    </row>
    <row r="476" ht="15" customHeight="1">
      <c r="A476" s="154" t="inlineStr">
        <is>
          <t>Abats</t>
        </is>
      </c>
      <c r="B476" t="inlineStr">
        <is>
          <t>Circuits généralistes</t>
        </is>
      </c>
      <c r="C476" t="inlineStr">
        <is>
          <t>Viande bovine</t>
        </is>
      </c>
      <c r="D476" t="inlineStr">
        <is>
          <t>France</t>
        </is>
      </c>
      <c r="E476" t="inlineStr">
        <is>
          <t>2019</t>
        </is>
      </c>
      <c r="F476" t="inlineStr">
        <is>
          <t>kt</t>
        </is>
      </c>
      <c r="G476" t="inlineStr"/>
      <c r="H476" t="inlineStr"/>
      <c r="I476" t="inlineStr"/>
      <c r="J476" t="inlineStr"/>
      <c r="K476" t="inlineStr"/>
      <c r="L476" t="inlineStr"/>
      <c r="M476" t="inlineStr"/>
      <c r="N476" t="n">
        <v>25.8</v>
      </c>
      <c r="O476" t="inlineStr"/>
      <c r="P476" t="inlineStr"/>
    </row>
    <row r="477" ht="15" customHeight="1">
      <c r="A477" s="154" t="inlineStr">
        <is>
          <t>Abats</t>
        </is>
      </c>
      <c r="B477" t="inlineStr">
        <is>
          <t>Usages alimentaires</t>
        </is>
      </c>
      <c r="C477" t="inlineStr">
        <is>
          <t>Viande bovine</t>
        </is>
      </c>
      <c r="D477" t="inlineStr">
        <is>
          <t>France</t>
        </is>
      </c>
      <c r="E477" t="inlineStr">
        <is>
          <t>2019</t>
        </is>
      </c>
      <c r="F477" t="inlineStr">
        <is>
          <t>kt</t>
        </is>
      </c>
      <c r="G477" t="inlineStr"/>
      <c r="H477" t="inlineStr"/>
      <c r="I477" t="inlineStr"/>
      <c r="J477" t="inlineStr"/>
      <c r="K477" t="inlineStr"/>
      <c r="L477" t="inlineStr"/>
      <c r="M477" t="inlineStr"/>
      <c r="N477" t="n">
        <v>177</v>
      </c>
      <c r="O477" t="inlineStr"/>
      <c r="P477" t="inlineStr"/>
    </row>
    <row r="478" ht="15" customHeight="1">
      <c r="A478" s="154" t="inlineStr">
        <is>
          <t>Abats</t>
        </is>
      </c>
      <c r="B478" t="inlineStr">
        <is>
          <t>Débouchés</t>
        </is>
      </c>
      <c r="C478" t="inlineStr">
        <is>
          <t>Viande bovine</t>
        </is>
      </c>
      <c r="D478" t="inlineStr">
        <is>
          <t>France</t>
        </is>
      </c>
      <c r="E478" t="inlineStr">
        <is>
          <t>2019</t>
        </is>
      </c>
      <c r="F478" t="inlineStr">
        <is>
          <t>kt</t>
        </is>
      </c>
      <c r="G478" t="inlineStr"/>
      <c r="H478" t="inlineStr"/>
      <c r="I478" t="inlineStr"/>
      <c r="J478" t="inlineStr"/>
      <c r="K478" t="inlineStr"/>
      <c r="L478" t="inlineStr"/>
      <c r="M478" t="inlineStr"/>
      <c r="N478" t="n">
        <v>177</v>
      </c>
      <c r="O478" t="inlineStr"/>
      <c r="P478" t="inlineStr"/>
    </row>
    <row r="479" ht="15" customHeight="1">
      <c r="A479" s="154" t="inlineStr">
        <is>
          <t>Abats</t>
        </is>
      </c>
      <c r="B479" t="inlineStr">
        <is>
          <t>Petfood</t>
        </is>
      </c>
      <c r="C479" t="inlineStr">
        <is>
          <t>Viande bovine</t>
        </is>
      </c>
      <c r="D479" t="inlineStr">
        <is>
          <t>France</t>
        </is>
      </c>
      <c r="E479" t="inlineStr">
        <is>
          <t>2019</t>
        </is>
      </c>
      <c r="F479" t="inlineStr">
        <is>
          <t>kt</t>
        </is>
      </c>
      <c r="G479" t="inlineStr">
        <is>
          <t>Part d'abats consommée en Petfood = 70,31 % (Blézat)</t>
        </is>
      </c>
      <c r="H479" t="inlineStr">
        <is>
          <t>Blézat</t>
        </is>
      </c>
      <c r="I479" t="inlineStr">
        <is>
          <t>Utilisation de la répartition de 2011</t>
        </is>
      </c>
      <c r="J479" t="inlineStr">
        <is>
          <t>Répartition</t>
        </is>
      </c>
      <c r="K479" t="inlineStr">
        <is>
          <t>Part d'abats consommée en Petfood</t>
        </is>
      </c>
      <c r="L479" t="inlineStr">
        <is>
          <t>Débouchés abats - Blézat</t>
        </is>
      </c>
      <c r="M479" t="inlineStr">
        <is>
          <t>0</t>
        </is>
      </c>
      <c r="N479" t="n">
        <v>124</v>
      </c>
      <c r="O479" t="inlineStr"/>
      <c r="P479" t="inlineStr"/>
    </row>
    <row r="480" ht="15" customHeight="1">
      <c r="A480" s="154" t="inlineStr">
        <is>
          <t>Abats</t>
        </is>
      </c>
      <c r="B480" t="inlineStr">
        <is>
          <t>Alimentation animale</t>
        </is>
      </c>
      <c r="C480" t="inlineStr">
        <is>
          <t>Viande bovine</t>
        </is>
      </c>
      <c r="D480" t="inlineStr">
        <is>
          <t>France</t>
        </is>
      </c>
      <c r="E480" t="inlineStr">
        <is>
          <t>2019</t>
        </is>
      </c>
      <c r="F480" t="inlineStr">
        <is>
          <t>kt</t>
        </is>
      </c>
      <c r="G480" t="inlineStr"/>
      <c r="H480" t="inlineStr"/>
      <c r="I480" t="inlineStr"/>
      <c r="J480" t="inlineStr"/>
      <c r="K480" t="inlineStr"/>
      <c r="L480" t="inlineStr"/>
      <c r="M480" t="inlineStr"/>
      <c r="N480" t="n">
        <v>124</v>
      </c>
      <c r="O480" t="inlineStr"/>
      <c r="P480" t="inlineStr"/>
    </row>
    <row r="481" ht="15" customHeight="1">
      <c r="A481" s="154" t="inlineStr">
        <is>
          <t>Cuirs</t>
        </is>
      </c>
      <c r="B481" t="inlineStr">
        <is>
          <t>Biomatériaux</t>
        </is>
      </c>
      <c r="C481" t="inlineStr">
        <is>
          <t>Viande bovine</t>
        </is>
      </c>
      <c r="D481" t="inlineStr">
        <is>
          <t>France</t>
        </is>
      </c>
      <c r="E481" t="inlineStr">
        <is>
          <t>2019</t>
        </is>
      </c>
      <c r="F481" t="inlineStr">
        <is>
          <t>kt</t>
        </is>
      </c>
      <c r="G481" t="inlineStr"/>
      <c r="H481" t="inlineStr"/>
      <c r="I481" t="inlineStr"/>
      <c r="J481" t="inlineStr"/>
      <c r="K481" t="inlineStr"/>
      <c r="L481" t="inlineStr"/>
      <c r="M481" t="inlineStr"/>
      <c r="N481" t="n">
        <v>146</v>
      </c>
      <c r="O481" t="inlineStr"/>
      <c r="P481" t="inlineStr"/>
    </row>
    <row r="482" ht="15" customHeight="1">
      <c r="A482" s="154" t="inlineStr">
        <is>
          <t>Cuirs</t>
        </is>
      </c>
      <c r="B482" t="inlineStr">
        <is>
          <t>Usages non-alimentaires</t>
        </is>
      </c>
      <c r="C482" t="inlineStr">
        <is>
          <t>Viande bovine</t>
        </is>
      </c>
      <c r="D482" t="inlineStr">
        <is>
          <t>France</t>
        </is>
      </c>
      <c r="E482" t="inlineStr">
        <is>
          <t>2019</t>
        </is>
      </c>
      <c r="F482" t="inlineStr">
        <is>
          <t>kt</t>
        </is>
      </c>
      <c r="G482" t="inlineStr"/>
      <c r="H482" t="inlineStr"/>
      <c r="I482" t="inlineStr"/>
      <c r="J482" t="inlineStr"/>
      <c r="K482" t="inlineStr"/>
      <c r="L482" t="inlineStr"/>
      <c r="M482" t="inlineStr"/>
      <c r="N482" t="n">
        <v>146</v>
      </c>
      <c r="O482" t="inlineStr"/>
      <c r="P482" t="inlineStr"/>
    </row>
    <row r="483" ht="15" customHeight="1">
      <c r="A483" s="154" t="inlineStr">
        <is>
          <t>Cuirs</t>
        </is>
      </c>
      <c r="B483" t="inlineStr">
        <is>
          <t>Débouchés</t>
        </is>
      </c>
      <c r="C483" t="inlineStr">
        <is>
          <t>Viande bovine</t>
        </is>
      </c>
      <c r="D483" t="inlineStr">
        <is>
          <t>France</t>
        </is>
      </c>
      <c r="E483" t="inlineStr">
        <is>
          <t>2019</t>
        </is>
      </c>
      <c r="F483" t="inlineStr">
        <is>
          <t>kt</t>
        </is>
      </c>
      <c r="G483" t="inlineStr"/>
      <c r="H483" t="inlineStr"/>
      <c r="I483" t="inlineStr"/>
      <c r="J483" t="inlineStr"/>
      <c r="K483" t="inlineStr"/>
      <c r="L483" t="inlineStr"/>
      <c r="M483" t="inlineStr"/>
      <c r="N483" t="n">
        <v>146</v>
      </c>
      <c r="O483" t="inlineStr"/>
      <c r="P483" t="inlineStr"/>
    </row>
    <row r="484" ht="15" customHeight="1">
      <c r="A484" s="154" t="inlineStr">
        <is>
          <t>Coproduits</t>
        </is>
      </c>
      <c r="B484" t="inlineStr">
        <is>
          <t>Traitement thermique C1/C2</t>
        </is>
      </c>
      <c r="C484" t="inlineStr">
        <is>
          <t>Viande bovine</t>
        </is>
      </c>
      <c r="D484" t="inlineStr">
        <is>
          <t>France</t>
        </is>
      </c>
      <c r="E484" t="inlineStr">
        <is>
          <t>2019</t>
        </is>
      </c>
      <c r="F484" t="inlineStr">
        <is>
          <t>kt</t>
        </is>
      </c>
      <c r="G484" t="inlineStr"/>
      <c r="H484" t="inlineStr"/>
      <c r="I484" t="inlineStr"/>
      <c r="J484" t="inlineStr"/>
      <c r="K484" t="inlineStr"/>
      <c r="L484" t="inlineStr"/>
      <c r="M484" t="inlineStr"/>
      <c r="N484" t="n">
        <v>360</v>
      </c>
      <c r="O484" t="inlineStr"/>
      <c r="P484" t="inlineStr"/>
    </row>
    <row r="485" ht="15" customHeight="1">
      <c r="A485" s="154" t="inlineStr">
        <is>
          <t>Coproduits</t>
        </is>
      </c>
      <c r="B485" t="inlineStr">
        <is>
          <t>Traitement thermique C3 et alimentaire</t>
        </is>
      </c>
      <c r="C485" t="inlineStr">
        <is>
          <t>Viande bovine</t>
        </is>
      </c>
      <c r="D485" t="inlineStr">
        <is>
          <t>France</t>
        </is>
      </c>
      <c r="E485" t="inlineStr">
        <is>
          <t>2019</t>
        </is>
      </c>
      <c r="F485" t="inlineStr">
        <is>
          <t>kt</t>
        </is>
      </c>
      <c r="G485" t="inlineStr"/>
      <c r="H485" t="inlineStr"/>
      <c r="I485" t="inlineStr"/>
      <c r="J485" t="inlineStr"/>
      <c r="K485" t="inlineStr"/>
      <c r="L485" t="inlineStr"/>
      <c r="M485" t="inlineStr"/>
      <c r="N485" t="n">
        <v>738</v>
      </c>
      <c r="O485" t="inlineStr"/>
      <c r="P485" t="inlineStr"/>
    </row>
    <row r="486" ht="15" customHeight="1">
      <c r="A486" s="154" t="inlineStr">
        <is>
          <t>Coproduits</t>
        </is>
      </c>
      <c r="B486" t="inlineStr">
        <is>
          <t>Export</t>
        </is>
      </c>
      <c r="C486" t="inlineStr">
        <is>
          <t>Viande bovine</t>
        </is>
      </c>
      <c r="D486" t="inlineStr">
        <is>
          <t>France</t>
        </is>
      </c>
      <c r="E486" t="inlineStr">
        <is>
          <t>2019</t>
        </is>
      </c>
      <c r="F486" t="inlineStr">
        <is>
          <t>kt</t>
        </is>
      </c>
      <c r="G486" t="inlineStr"/>
      <c r="H486" t="inlineStr"/>
      <c r="I486" t="inlineStr"/>
      <c r="J486" t="inlineStr"/>
      <c r="K486" t="inlineStr"/>
      <c r="L486" t="inlineStr"/>
      <c r="M486" t="inlineStr"/>
      <c r="N486" t="n">
        <v>125</v>
      </c>
      <c r="O486" t="inlineStr"/>
      <c r="P486" t="inlineStr"/>
    </row>
    <row r="487" ht="15" customHeight="1">
      <c r="A487" s="154" t="inlineStr">
        <is>
          <t>Coproduits</t>
        </is>
      </c>
      <c r="B487" t="inlineStr">
        <is>
          <t>Transformation des coproduits</t>
        </is>
      </c>
      <c r="C487" t="inlineStr">
        <is>
          <t>Viande bovine</t>
        </is>
      </c>
      <c r="D487" t="inlineStr">
        <is>
          <t>France</t>
        </is>
      </c>
      <c r="E487" t="inlineStr">
        <is>
          <t>2019</t>
        </is>
      </c>
      <c r="F487" t="inlineStr">
        <is>
          <t>kt</t>
        </is>
      </c>
      <c r="G487" t="inlineStr"/>
      <c r="H487" t="inlineStr"/>
      <c r="I487" t="inlineStr"/>
      <c r="J487" t="inlineStr"/>
      <c r="K487" t="inlineStr"/>
      <c r="L487" t="inlineStr"/>
      <c r="M487" t="inlineStr"/>
      <c r="N487" t="n">
        <v>1100</v>
      </c>
      <c r="O487" t="inlineStr"/>
      <c r="P487" t="inlineStr"/>
    </row>
    <row r="488" ht="15" customHeight="1">
      <c r="A488" s="154" t="inlineStr">
        <is>
          <t>Coproduits</t>
        </is>
      </c>
      <c r="B488" t="inlineStr">
        <is>
          <t>1ère et 2nde transformation</t>
        </is>
      </c>
      <c r="C488" t="inlineStr">
        <is>
          <t>Viande bovine</t>
        </is>
      </c>
      <c r="D488" t="inlineStr">
        <is>
          <t>France</t>
        </is>
      </c>
      <c r="E488" t="inlineStr">
        <is>
          <t>2019</t>
        </is>
      </c>
      <c r="F488" t="inlineStr">
        <is>
          <t>kt</t>
        </is>
      </c>
      <c r="G488" t="inlineStr"/>
      <c r="H488" t="inlineStr"/>
      <c r="I488" t="inlineStr"/>
      <c r="J488" t="inlineStr"/>
      <c r="K488" t="inlineStr"/>
      <c r="L488" t="inlineStr"/>
      <c r="M488" t="inlineStr"/>
      <c r="N488" t="n">
        <v>1100</v>
      </c>
      <c r="O488" t="inlineStr"/>
      <c r="P488" t="inlineStr"/>
    </row>
    <row r="489" ht="15" customHeight="1">
      <c r="A489" s="154" t="inlineStr">
        <is>
          <t>C1</t>
        </is>
      </c>
      <c r="B489" t="inlineStr">
        <is>
          <t>Traitement thermique C1/C2</t>
        </is>
      </c>
      <c r="C489" t="inlineStr">
        <is>
          <t>Viande bovine</t>
        </is>
      </c>
      <c r="D489" t="inlineStr">
        <is>
          <t>France</t>
        </is>
      </c>
      <c r="E489" t="inlineStr">
        <is>
          <t>2019</t>
        </is>
      </c>
      <c r="F489" t="inlineStr">
        <is>
          <t>kt</t>
        </is>
      </c>
      <c r="G489" t="inlineStr"/>
      <c r="H489" t="inlineStr"/>
      <c r="I489" t="inlineStr"/>
      <c r="J489" t="inlineStr"/>
      <c r="K489" t="inlineStr"/>
      <c r="L489" t="inlineStr"/>
      <c r="M489" t="inlineStr"/>
      <c r="N489" t="n">
        <v>133</v>
      </c>
      <c r="O489" t="inlineStr"/>
      <c r="P489" t="inlineStr"/>
    </row>
    <row r="490" ht="15" customHeight="1">
      <c r="A490" s="154" t="inlineStr">
        <is>
          <t>C1</t>
        </is>
      </c>
      <c r="B490" t="inlineStr">
        <is>
          <t>Transformation des coproduits</t>
        </is>
      </c>
      <c r="C490" t="inlineStr">
        <is>
          <t>Viande bovine</t>
        </is>
      </c>
      <c r="D490" t="inlineStr">
        <is>
          <t>France</t>
        </is>
      </c>
      <c r="E490" t="inlineStr">
        <is>
          <t>2019</t>
        </is>
      </c>
      <c r="F490" t="inlineStr">
        <is>
          <t>kt</t>
        </is>
      </c>
      <c r="G490" t="inlineStr"/>
      <c r="H490" t="inlineStr"/>
      <c r="I490" t="inlineStr"/>
      <c r="J490" t="inlineStr"/>
      <c r="K490" t="inlineStr"/>
      <c r="L490" t="inlineStr"/>
      <c r="M490" t="inlineStr"/>
      <c r="N490" t="n">
        <v>133</v>
      </c>
      <c r="O490" t="inlineStr"/>
      <c r="P490" t="inlineStr"/>
    </row>
    <row r="491" ht="15" customHeight="1">
      <c r="A491" s="154" t="inlineStr">
        <is>
          <t>C1</t>
        </is>
      </c>
      <c r="B491" t="inlineStr">
        <is>
          <t>1ère et 2nde transformation</t>
        </is>
      </c>
      <c r="C491" t="inlineStr">
        <is>
          <t>Viande bovine</t>
        </is>
      </c>
      <c r="D491" t="inlineStr">
        <is>
          <t>France</t>
        </is>
      </c>
      <c r="E491" t="inlineStr">
        <is>
          <t>2019</t>
        </is>
      </c>
      <c r="F491" t="inlineStr">
        <is>
          <t>kt</t>
        </is>
      </c>
      <c r="G491" t="inlineStr"/>
      <c r="H491" t="inlineStr"/>
      <c r="I491" t="inlineStr"/>
      <c r="J491" t="inlineStr"/>
      <c r="K491" t="inlineStr"/>
      <c r="L491" t="inlineStr"/>
      <c r="M491" t="inlineStr"/>
      <c r="N491" t="n">
        <v>133</v>
      </c>
      <c r="O491" t="inlineStr"/>
      <c r="P491" t="inlineStr"/>
    </row>
    <row r="492" ht="15" customHeight="1">
      <c r="A492" s="154" t="inlineStr">
        <is>
          <t>C2</t>
        </is>
      </c>
      <c r="B492" t="inlineStr">
        <is>
          <t>Traitement thermique C1/C2</t>
        </is>
      </c>
      <c r="C492" t="inlineStr">
        <is>
          <t>Viande bovine</t>
        </is>
      </c>
      <c r="D492" t="inlineStr">
        <is>
          <t>France</t>
        </is>
      </c>
      <c r="E492" t="inlineStr">
        <is>
          <t>2019</t>
        </is>
      </c>
      <c r="F492" t="inlineStr">
        <is>
          <t>kt</t>
        </is>
      </c>
      <c r="G492" t="inlineStr"/>
      <c r="H492" t="inlineStr"/>
      <c r="I492" t="inlineStr"/>
      <c r="J492" t="inlineStr"/>
      <c r="K492" t="inlineStr"/>
      <c r="L492" t="inlineStr"/>
      <c r="M492" t="inlineStr"/>
      <c r="N492" t="n">
        <v>227</v>
      </c>
      <c r="O492" t="inlineStr"/>
      <c r="P492" t="inlineStr"/>
    </row>
    <row r="493" ht="15" customHeight="1">
      <c r="A493" s="154" t="inlineStr">
        <is>
          <t>C2</t>
        </is>
      </c>
      <c r="B493" t="inlineStr">
        <is>
          <t>Transformation des coproduits</t>
        </is>
      </c>
      <c r="C493" t="inlineStr">
        <is>
          <t>Viande bovine</t>
        </is>
      </c>
      <c r="D493" t="inlineStr">
        <is>
          <t>France</t>
        </is>
      </c>
      <c r="E493" t="inlineStr">
        <is>
          <t>2019</t>
        </is>
      </c>
      <c r="F493" t="inlineStr">
        <is>
          <t>kt</t>
        </is>
      </c>
      <c r="G493" t="inlineStr"/>
      <c r="H493" t="inlineStr"/>
      <c r="I493" t="inlineStr"/>
      <c r="J493" t="inlineStr"/>
      <c r="K493" t="inlineStr"/>
      <c r="L493" t="inlineStr"/>
      <c r="M493" t="inlineStr"/>
      <c r="N493" t="n">
        <v>227</v>
      </c>
      <c r="O493" t="inlineStr"/>
      <c r="P493" t="inlineStr"/>
    </row>
    <row r="494" ht="15" customHeight="1">
      <c r="A494" s="154" t="inlineStr">
        <is>
          <t>C2</t>
        </is>
      </c>
      <c r="B494" t="inlineStr">
        <is>
          <t>1ère et 2nde transformation</t>
        </is>
      </c>
      <c r="C494" t="inlineStr">
        <is>
          <t>Viande bovine</t>
        </is>
      </c>
      <c r="D494" t="inlineStr">
        <is>
          <t>France</t>
        </is>
      </c>
      <c r="E494" t="inlineStr">
        <is>
          <t>2019</t>
        </is>
      </c>
      <c r="F494" t="inlineStr">
        <is>
          <t>kt</t>
        </is>
      </c>
      <c r="G494" t="inlineStr"/>
      <c r="H494" t="inlineStr"/>
      <c r="I494" t="inlineStr"/>
      <c r="J494" t="inlineStr"/>
      <c r="K494" t="inlineStr"/>
      <c r="L494" t="inlineStr"/>
      <c r="M494" t="inlineStr"/>
      <c r="N494" t="n">
        <v>227</v>
      </c>
      <c r="O494" t="inlineStr"/>
      <c r="P494" t="inlineStr"/>
    </row>
    <row r="495" ht="15" customHeight="1">
      <c r="A495" s="154" t="inlineStr">
        <is>
          <t>C3 et alimentaire</t>
        </is>
      </c>
      <c r="B495" t="inlineStr">
        <is>
          <t>Traitement thermique C3 et alimentaire</t>
        </is>
      </c>
      <c r="C495" t="inlineStr">
        <is>
          <t>Viande bovine</t>
        </is>
      </c>
      <c r="D495" t="inlineStr">
        <is>
          <t>France</t>
        </is>
      </c>
      <c r="E495" t="inlineStr">
        <is>
          <t>2019</t>
        </is>
      </c>
      <c r="F495" t="inlineStr">
        <is>
          <t>kt</t>
        </is>
      </c>
      <c r="G495" t="inlineStr"/>
      <c r="H495" t="inlineStr"/>
      <c r="I495" t="inlineStr"/>
      <c r="J495" t="inlineStr"/>
      <c r="K495" t="inlineStr"/>
      <c r="L495" t="inlineStr"/>
      <c r="M495" t="inlineStr"/>
      <c r="N495" t="n">
        <v>738</v>
      </c>
      <c r="O495" t="inlineStr"/>
      <c r="P495" t="inlineStr"/>
    </row>
    <row r="496" ht="15" customHeight="1">
      <c r="A496" s="154" t="inlineStr">
        <is>
          <t>C3 et alimentaire</t>
        </is>
      </c>
      <c r="B496" t="inlineStr">
        <is>
          <t>Export</t>
        </is>
      </c>
      <c r="C496" t="inlineStr">
        <is>
          <t>Viande bovine</t>
        </is>
      </c>
      <c r="D496" t="inlineStr">
        <is>
          <t>France</t>
        </is>
      </c>
      <c r="E496" t="inlineStr">
        <is>
          <t>2019</t>
        </is>
      </c>
      <c r="F496" t="inlineStr">
        <is>
          <t>kt</t>
        </is>
      </c>
      <c r="G496" t="inlineStr">
        <is>
          <t>Exportation de coproduits C3 et alimentaire</t>
        </is>
      </c>
      <c r="H496" t="inlineStr">
        <is>
          <t>Douanes - Eurostat</t>
        </is>
      </c>
      <c r="I496" t="inlineStr">
        <is>
          <t>Statistique comprenant également les ovins et caprins = extrapolation à partir de la production de C3 de chaque espèce</t>
        </is>
      </c>
      <c r="J496" t="inlineStr">
        <is>
          <t>Volume</t>
        </is>
      </c>
      <c r="K496" t="inlineStr">
        <is>
          <t>Exportation de coproduits C3 et alimentaire</t>
        </is>
      </c>
      <c r="L496" t="inlineStr">
        <is>
          <t>Echanges - Eurostat</t>
        </is>
      </c>
      <c r="M496" t="inlineStr">
        <is>
          <t>Moyenne</t>
        </is>
      </c>
      <c r="N496" t="n">
        <v>125</v>
      </c>
      <c r="O496" t="inlineStr"/>
      <c r="P496" t="inlineStr"/>
    </row>
    <row r="497" ht="15" customHeight="1">
      <c r="A497" s="154" t="inlineStr">
        <is>
          <t>C3 et alimentaire</t>
        </is>
      </c>
      <c r="B497" t="inlineStr">
        <is>
          <t>Transformation des coproduits</t>
        </is>
      </c>
      <c r="C497" t="inlineStr">
        <is>
          <t>Viande bovine</t>
        </is>
      </c>
      <c r="D497" t="inlineStr">
        <is>
          <t>France</t>
        </is>
      </c>
      <c r="E497" t="inlineStr">
        <is>
          <t>2019</t>
        </is>
      </c>
      <c r="F497" t="inlineStr">
        <is>
          <t>kt</t>
        </is>
      </c>
      <c r="G497" t="inlineStr"/>
      <c r="H497" t="inlineStr"/>
      <c r="I497" t="inlineStr"/>
      <c r="J497" t="inlineStr"/>
      <c r="K497" t="inlineStr"/>
      <c r="L497" t="inlineStr"/>
      <c r="M497" t="inlineStr"/>
      <c r="N497" t="n">
        <v>738</v>
      </c>
      <c r="O497" t="inlineStr"/>
      <c r="P497" t="inlineStr"/>
    </row>
    <row r="498" ht="15" customHeight="1">
      <c r="A498" s="154" t="inlineStr">
        <is>
          <t>C3 et alimentaire</t>
        </is>
      </c>
      <c r="B498" t="inlineStr">
        <is>
          <t>1ère et 2nde transformation</t>
        </is>
      </c>
      <c r="C498" t="inlineStr">
        <is>
          <t>Viande bovine</t>
        </is>
      </c>
      <c r="D498" t="inlineStr">
        <is>
          <t>France</t>
        </is>
      </c>
      <c r="E498" t="inlineStr">
        <is>
          <t>2019</t>
        </is>
      </c>
      <c r="F498" t="inlineStr">
        <is>
          <t>kt</t>
        </is>
      </c>
      <c r="G498" t="inlineStr"/>
      <c r="H498" t="inlineStr"/>
      <c r="I498" t="inlineStr"/>
      <c r="J498" t="inlineStr"/>
      <c r="K498" t="inlineStr"/>
      <c r="L498" t="inlineStr"/>
      <c r="M498" t="inlineStr"/>
      <c r="N498" t="n">
        <v>738</v>
      </c>
      <c r="O498" t="inlineStr"/>
      <c r="P498" t="inlineStr"/>
    </row>
    <row r="499" ht="15" customHeight="1">
      <c r="A499" s="154" t="inlineStr">
        <is>
          <t>Viande de veaux</t>
        </is>
      </c>
      <c r="B499" t="inlineStr">
        <is>
          <t>Vente directe et autoconsommation</t>
        </is>
      </c>
      <c r="C499" t="inlineStr">
        <is>
          <t>Viande bovine</t>
        </is>
      </c>
      <c r="D499" t="inlineStr">
        <is>
          <t>France</t>
        </is>
      </c>
      <c r="E499" t="inlineStr">
        <is>
          <t>2019</t>
        </is>
      </c>
      <c r="F499" t="inlineStr">
        <is>
          <t>kt</t>
        </is>
      </c>
      <c r="G499" t="inlineStr">
        <is>
          <t>Part de viande de veaux vendue directement ou autoconsommée = 5 % (Où va le veau ? - Idele)</t>
        </is>
      </c>
      <c r="H499" t="inlineStr">
        <is>
          <t>Où va le veau ? - Idele</t>
        </is>
      </c>
      <c r="I499" t="inlineStr">
        <is>
          <t>Utilisation de la répartition de 2022, en tec</t>
        </is>
      </c>
      <c r="J499" t="inlineStr">
        <is>
          <t>Répartition</t>
        </is>
      </c>
      <c r="K499" t="inlineStr">
        <is>
          <t>Part de viande de veaux vendue directement ou autoconsommée</t>
        </is>
      </c>
      <c r="L499" t="inlineStr">
        <is>
          <t>Consommation - IDELE</t>
        </is>
      </c>
      <c r="M499" t="inlineStr">
        <is>
          <t>0</t>
        </is>
      </c>
      <c r="N499" t="n">
        <v>6.8</v>
      </c>
      <c r="O499" t="inlineStr"/>
      <c r="P499" t="inlineStr"/>
    </row>
    <row r="500" ht="15" customHeight="1">
      <c r="A500" s="154" t="inlineStr">
        <is>
          <t>Viande de veaux</t>
        </is>
      </c>
      <c r="B500" t="inlineStr">
        <is>
          <t>GMS</t>
        </is>
      </c>
      <c r="C500" t="inlineStr">
        <is>
          <t>Viande bovine</t>
        </is>
      </c>
      <c r="D500" t="inlineStr">
        <is>
          <t>France</t>
        </is>
      </c>
      <c r="E500" t="inlineStr">
        <is>
          <t>2019</t>
        </is>
      </c>
      <c r="F500" t="inlineStr">
        <is>
          <t>kt</t>
        </is>
      </c>
      <c r="G500" t="inlineStr">
        <is>
          <t>Part de viande de veaux consommée en GMS = 35 % (Où va le veau ? - Idele)</t>
        </is>
      </c>
      <c r="H500" t="inlineStr">
        <is>
          <t>Où va le veau ? - Idele</t>
        </is>
      </c>
      <c r="I500" t="inlineStr">
        <is>
          <t>Utilisation de la répartition de 2022, en tec, comprenant également la viande transformée</t>
        </is>
      </c>
      <c r="J500" t="inlineStr">
        <is>
          <t>Répartition</t>
        </is>
      </c>
      <c r="K500" t="inlineStr">
        <is>
          <t>Part de viande de veaux consommée en GMS</t>
        </is>
      </c>
      <c r="L500" t="inlineStr">
        <is>
          <t>Consommation - IDELE</t>
        </is>
      </c>
      <c r="M500" t="inlineStr">
        <is>
          <t>0</t>
        </is>
      </c>
      <c r="N500" t="n">
        <v>47.6</v>
      </c>
      <c r="O500" t="inlineStr"/>
      <c r="P500" t="inlineStr"/>
    </row>
    <row r="501" ht="15" customHeight="1">
      <c r="A501" s="154" t="inlineStr">
        <is>
          <t>Viande de veaux</t>
        </is>
      </c>
      <c r="B501" t="inlineStr">
        <is>
          <t>Boucherie</t>
        </is>
      </c>
      <c r="C501" t="inlineStr">
        <is>
          <t>Viande bovine</t>
        </is>
      </c>
      <c r="D501" t="inlineStr">
        <is>
          <t>France</t>
        </is>
      </c>
      <c r="E501" t="inlineStr">
        <is>
          <t>2019</t>
        </is>
      </c>
      <c r="F501" t="inlineStr">
        <is>
          <t>kt</t>
        </is>
      </c>
      <c r="G501" t="inlineStr">
        <is>
          <t>Part de viande de veaux consommée en boucherie = 35 % (Où va le veau ? - Idele)</t>
        </is>
      </c>
      <c r="H501" t="inlineStr">
        <is>
          <t>Où va le veau ? - Idele</t>
        </is>
      </c>
      <c r="I501" t="inlineStr">
        <is>
          <t>Utilisation de la répartition de 2022, en tec, comprenant également la viande transformée</t>
        </is>
      </c>
      <c r="J501" t="inlineStr">
        <is>
          <t>Répartition</t>
        </is>
      </c>
      <c r="K501" t="inlineStr">
        <is>
          <t>Part de viande de veaux consommée en boucherie</t>
        </is>
      </c>
      <c r="L501" t="inlineStr">
        <is>
          <t>Consommation - IDELE</t>
        </is>
      </c>
      <c r="M501" t="inlineStr">
        <is>
          <t>0</t>
        </is>
      </c>
      <c r="N501" t="n">
        <v>47.6</v>
      </c>
      <c r="O501" t="inlineStr"/>
      <c r="P501" t="inlineStr"/>
    </row>
    <row r="502" ht="15" customHeight="1">
      <c r="A502" s="154" t="inlineStr">
        <is>
          <t>Viande de veaux</t>
        </is>
      </c>
      <c r="B502" t="inlineStr">
        <is>
          <t>RHD</t>
        </is>
      </c>
      <c r="C502" t="inlineStr">
        <is>
          <t>Viande bovine</t>
        </is>
      </c>
      <c r="D502" t="inlineStr">
        <is>
          <t>France</t>
        </is>
      </c>
      <c r="E502" t="inlineStr">
        <is>
          <t>2019</t>
        </is>
      </c>
      <c r="F502" t="inlineStr">
        <is>
          <t>kt</t>
        </is>
      </c>
      <c r="G502" t="inlineStr">
        <is>
          <t>Part de viande de veaux consommée en RHD = 25 % (Où va le veau ? - Idele)</t>
        </is>
      </c>
      <c r="H502" t="inlineStr">
        <is>
          <t>Où va le veau ? - Idele</t>
        </is>
      </c>
      <c r="I502" t="inlineStr">
        <is>
          <t>Utilisation de la répartition de 2022, en tec, comprenant également la viande transformée</t>
        </is>
      </c>
      <c r="J502" t="inlineStr">
        <is>
          <t>Répartition</t>
        </is>
      </c>
      <c r="K502" t="inlineStr">
        <is>
          <t>Part de viande de veaux consommée en RHD</t>
        </is>
      </c>
      <c r="L502" t="inlineStr">
        <is>
          <t>Consommation - IDELE</t>
        </is>
      </c>
      <c r="M502" t="inlineStr">
        <is>
          <t>0</t>
        </is>
      </c>
      <c r="N502" t="n">
        <v>34</v>
      </c>
      <c r="O502" t="inlineStr"/>
      <c r="P502" t="inlineStr"/>
    </row>
    <row r="503" ht="15" customHeight="1">
      <c r="A503" s="154" t="inlineStr">
        <is>
          <t>Viande de veaux</t>
        </is>
      </c>
      <c r="B503" t="inlineStr">
        <is>
          <t>Autres IAA</t>
        </is>
      </c>
      <c r="C503" t="inlineStr">
        <is>
          <t>Viande bovine</t>
        </is>
      </c>
      <c r="D503" t="inlineStr">
        <is>
          <t>France</t>
        </is>
      </c>
      <c r="E503" t="inlineStr">
        <is>
          <t>2019</t>
        </is>
      </c>
      <c r="F503" t="inlineStr">
        <is>
          <t>kt</t>
        </is>
      </c>
      <c r="G503" t="inlineStr"/>
      <c r="H503" t="inlineStr"/>
      <c r="I503" t="inlineStr"/>
      <c r="J503" t="inlineStr"/>
      <c r="K503" t="inlineStr"/>
      <c r="L503" t="inlineStr"/>
      <c r="M503" t="inlineStr"/>
      <c r="N503" t="n">
        <v>0</v>
      </c>
      <c r="O503" t="inlineStr"/>
      <c r="P503" t="inlineStr"/>
    </row>
    <row r="504" ht="15" customHeight="1">
      <c r="A504" s="154" t="inlineStr">
        <is>
          <t>Viande de veaux</t>
        </is>
      </c>
      <c r="B504" t="inlineStr">
        <is>
          <t>Export</t>
        </is>
      </c>
      <c r="C504" t="inlineStr">
        <is>
          <t>Viande bovine</t>
        </is>
      </c>
      <c r="D504" t="inlineStr">
        <is>
          <t>France</t>
        </is>
      </c>
      <c r="E504" t="inlineStr">
        <is>
          <t>2019</t>
        </is>
      </c>
      <c r="F504" t="inlineStr">
        <is>
          <t>kt</t>
        </is>
      </c>
      <c r="G504" t="inlineStr"/>
      <c r="H504" t="inlineStr"/>
      <c r="I504" t="inlineStr"/>
      <c r="J504" t="inlineStr"/>
      <c r="K504" t="inlineStr"/>
      <c r="L504" t="inlineStr"/>
      <c r="M504" t="inlineStr"/>
      <c r="N504" t="n">
        <v>38.1</v>
      </c>
      <c r="O504" t="inlineStr"/>
      <c r="P504" t="inlineStr"/>
    </row>
    <row r="505" ht="15" customHeight="1">
      <c r="A505" s="154" t="inlineStr">
        <is>
          <t>Viande de veaux</t>
        </is>
      </c>
      <c r="B505" t="inlineStr">
        <is>
          <t>Alimentation humaine</t>
        </is>
      </c>
      <c r="C505" t="inlineStr">
        <is>
          <t>Viande bovine</t>
        </is>
      </c>
      <c r="D505" t="inlineStr">
        <is>
          <t>France</t>
        </is>
      </c>
      <c r="E505" t="inlineStr">
        <is>
          <t>2019</t>
        </is>
      </c>
      <c r="F505" t="inlineStr">
        <is>
          <t>kt</t>
        </is>
      </c>
      <c r="G505" t="inlineStr"/>
      <c r="H505" t="inlineStr"/>
      <c r="I505" t="inlineStr"/>
      <c r="J505" t="inlineStr"/>
      <c r="K505" t="inlineStr"/>
      <c r="L505" t="inlineStr"/>
      <c r="M505" t="inlineStr"/>
      <c r="N505" t="n">
        <v>136</v>
      </c>
      <c r="O505" t="inlineStr"/>
      <c r="P505" t="inlineStr"/>
    </row>
    <row r="506" ht="15" customHeight="1">
      <c r="A506" s="154" t="inlineStr">
        <is>
          <t>Viande de veaux</t>
        </is>
      </c>
      <c r="B506" t="inlineStr">
        <is>
          <t>Circuits spécialisés</t>
        </is>
      </c>
      <c r="C506" t="inlineStr">
        <is>
          <t>Viande bovine</t>
        </is>
      </c>
      <c r="D506" t="inlineStr">
        <is>
          <t>France</t>
        </is>
      </c>
      <c r="E506" t="inlineStr">
        <is>
          <t>2019</t>
        </is>
      </c>
      <c r="F506" t="inlineStr">
        <is>
          <t>kt</t>
        </is>
      </c>
      <c r="G506" t="inlineStr"/>
      <c r="H506" t="inlineStr"/>
      <c r="I506" t="inlineStr"/>
      <c r="J506" t="inlineStr"/>
      <c r="K506" t="inlineStr"/>
      <c r="L506" t="inlineStr"/>
      <c r="M506" t="inlineStr"/>
      <c r="N506" t="n">
        <v>47.6</v>
      </c>
      <c r="O506" t="inlineStr"/>
      <c r="P506" t="inlineStr"/>
    </row>
    <row r="507" ht="15" customHeight="1">
      <c r="A507" s="154" t="inlineStr">
        <is>
          <t>Viande de veaux</t>
        </is>
      </c>
      <c r="B507" t="inlineStr">
        <is>
          <t>Ménages</t>
        </is>
      </c>
      <c r="C507" t="inlineStr">
        <is>
          <t>Viande bovine</t>
        </is>
      </c>
      <c r="D507" t="inlineStr">
        <is>
          <t>France</t>
        </is>
      </c>
      <c r="E507" t="inlineStr">
        <is>
          <t>2019</t>
        </is>
      </c>
      <c r="F507" t="inlineStr">
        <is>
          <t>kt</t>
        </is>
      </c>
      <c r="G507" t="inlineStr"/>
      <c r="H507" t="inlineStr"/>
      <c r="I507" t="inlineStr"/>
      <c r="J507" t="inlineStr"/>
      <c r="K507" t="inlineStr"/>
      <c r="L507" t="inlineStr"/>
      <c r="M507" t="inlineStr"/>
      <c r="N507" t="n">
        <v>95.2</v>
      </c>
      <c r="O507" t="inlineStr"/>
      <c r="P507" t="inlineStr"/>
    </row>
    <row r="508" ht="15" customHeight="1">
      <c r="A508" s="154" t="inlineStr">
        <is>
          <t>Viande de veaux</t>
        </is>
      </c>
      <c r="B508" t="inlineStr">
        <is>
          <t>Circuits généralistes</t>
        </is>
      </c>
      <c r="C508" t="inlineStr">
        <is>
          <t>Viande bovine</t>
        </is>
      </c>
      <c r="D508" t="inlineStr">
        <is>
          <t>France</t>
        </is>
      </c>
      <c r="E508" t="inlineStr">
        <is>
          <t>2019</t>
        </is>
      </c>
      <c r="F508" t="inlineStr">
        <is>
          <t>kt</t>
        </is>
      </c>
      <c r="G508" t="inlineStr"/>
      <c r="H508" t="inlineStr"/>
      <c r="I508" t="inlineStr"/>
      <c r="J508" t="inlineStr"/>
      <c r="K508" t="inlineStr"/>
      <c r="L508" t="inlineStr"/>
      <c r="M508" t="inlineStr"/>
      <c r="N508" t="n">
        <v>47.6</v>
      </c>
      <c r="O508" t="inlineStr"/>
      <c r="P508" t="inlineStr"/>
    </row>
    <row r="509" ht="15" customHeight="1">
      <c r="A509" s="154" t="inlineStr">
        <is>
          <t>Viande de veaux</t>
        </is>
      </c>
      <c r="B509" t="inlineStr">
        <is>
          <t>Usages alimentaires</t>
        </is>
      </c>
      <c r="C509" t="inlineStr">
        <is>
          <t>Viande bovine</t>
        </is>
      </c>
      <c r="D509" t="inlineStr">
        <is>
          <t>France</t>
        </is>
      </c>
      <c r="E509" t="inlineStr">
        <is>
          <t>2019</t>
        </is>
      </c>
      <c r="F509" t="inlineStr">
        <is>
          <t>kt</t>
        </is>
      </c>
      <c r="G509" t="inlineStr"/>
      <c r="H509" t="inlineStr"/>
      <c r="I509" t="inlineStr"/>
      <c r="J509" t="inlineStr"/>
      <c r="K509" t="inlineStr"/>
      <c r="L509" t="inlineStr"/>
      <c r="M509" t="inlineStr"/>
      <c r="N509" t="n">
        <v>136</v>
      </c>
      <c r="O509" t="inlineStr"/>
      <c r="P509" t="inlineStr"/>
    </row>
    <row r="510" ht="15" customHeight="1">
      <c r="A510" s="154" t="inlineStr">
        <is>
          <t>Viande de veaux</t>
        </is>
      </c>
      <c r="B510" t="inlineStr">
        <is>
          <t>Débouchés</t>
        </is>
      </c>
      <c r="C510" t="inlineStr">
        <is>
          <t>Viande bovine</t>
        </is>
      </c>
      <c r="D510" t="inlineStr">
        <is>
          <t>France</t>
        </is>
      </c>
      <c r="E510" t="inlineStr">
        <is>
          <t>2019</t>
        </is>
      </c>
      <c r="F510" t="inlineStr">
        <is>
          <t>kt</t>
        </is>
      </c>
      <c r="G510" t="inlineStr"/>
      <c r="H510" t="inlineStr"/>
      <c r="I510" t="inlineStr"/>
      <c r="J510" t="inlineStr"/>
      <c r="K510" t="inlineStr"/>
      <c r="L510" t="inlineStr"/>
      <c r="M510" t="inlineStr"/>
      <c r="N510" t="n">
        <v>136</v>
      </c>
      <c r="O510" t="inlineStr"/>
      <c r="P510" t="inlineStr"/>
    </row>
    <row r="511" ht="15" customHeight="1">
      <c r="A511" s="154" t="inlineStr">
        <is>
          <t>Viande de gros bovins</t>
        </is>
      </c>
      <c r="B511" t="inlineStr">
        <is>
          <t>Vente directe et autoconsommation</t>
        </is>
      </c>
      <c r="C511" t="inlineStr">
        <is>
          <t>Viande bovine</t>
        </is>
      </c>
      <c r="D511" t="inlineStr">
        <is>
          <t>France</t>
        </is>
      </c>
      <c r="E511" t="inlineStr">
        <is>
          <t>2019</t>
        </is>
      </c>
      <c r="F511" t="inlineStr">
        <is>
          <t>kt</t>
        </is>
      </c>
      <c r="G511" t="inlineStr">
        <is>
          <t>Part de viande de gros bovins vendue directement ou autoconsommée = 4 % (Où va le bœuf ? - Idele)</t>
        </is>
      </c>
      <c r="H511" t="inlineStr">
        <is>
          <t>Où va le bœuf ? - Idele</t>
        </is>
      </c>
      <c r="I511" t="inlineStr">
        <is>
          <t>Utilisation de la répartition en tec</t>
        </is>
      </c>
      <c r="J511" t="inlineStr">
        <is>
          <t>Répartition</t>
        </is>
      </c>
      <c r="K511" t="inlineStr">
        <is>
          <t>Part de viande de gros bovins vendue directement ou autoconsommée</t>
        </is>
      </c>
      <c r="L511" t="inlineStr">
        <is>
          <t>Consommation - IDELE</t>
        </is>
      </c>
      <c r="M511" t="inlineStr">
        <is>
          <t>0</t>
        </is>
      </c>
      <c r="N511" t="n">
        <v>43</v>
      </c>
      <c r="O511" t="inlineStr"/>
      <c r="P511" t="inlineStr"/>
    </row>
    <row r="512" ht="15" customHeight="1">
      <c r="A512" s="154" t="inlineStr">
        <is>
          <t>Viande de gros bovins</t>
        </is>
      </c>
      <c r="B512" t="inlineStr">
        <is>
          <t>GMS</t>
        </is>
      </c>
      <c r="C512" t="inlineStr">
        <is>
          <t>Viande bovine</t>
        </is>
      </c>
      <c r="D512" t="inlineStr">
        <is>
          <t>France</t>
        </is>
      </c>
      <c r="E512" t="inlineStr">
        <is>
          <t>2019</t>
        </is>
      </c>
      <c r="F512" t="inlineStr">
        <is>
          <t>kt</t>
        </is>
      </c>
      <c r="G512" t="inlineStr">
        <is>
          <t>Part de viande de gros bovins consommée en GMS = 39 % (Où va le bœuf ? - Idele)</t>
        </is>
      </c>
      <c r="H512" t="inlineStr">
        <is>
          <t>Où va le bœuf ? - Idele</t>
        </is>
      </c>
      <c r="I512" t="inlineStr">
        <is>
          <t>Utilisation de la répartition en tec, comprenant également la viande transformée</t>
        </is>
      </c>
      <c r="J512" t="inlineStr">
        <is>
          <t>Répartition</t>
        </is>
      </c>
      <c r="K512" t="inlineStr">
        <is>
          <t>Part de viande de gros bovins consommée en GMS</t>
        </is>
      </c>
      <c r="L512" t="inlineStr">
        <is>
          <t>Consommation - IDELE</t>
        </is>
      </c>
      <c r="M512" t="inlineStr">
        <is>
          <t>0</t>
        </is>
      </c>
      <c r="N512" t="n">
        <v>419</v>
      </c>
      <c r="O512" t="inlineStr"/>
      <c r="P512" t="inlineStr"/>
    </row>
    <row r="513" ht="15" customHeight="1">
      <c r="A513" s="154" t="inlineStr">
        <is>
          <t>Viande de gros bovins</t>
        </is>
      </c>
      <c r="B513" t="inlineStr">
        <is>
          <t>Boucherie</t>
        </is>
      </c>
      <c r="C513" t="inlineStr">
        <is>
          <t>Viande bovine</t>
        </is>
      </c>
      <c r="D513" t="inlineStr">
        <is>
          <t>France</t>
        </is>
      </c>
      <c r="E513" t="inlineStr">
        <is>
          <t>2019</t>
        </is>
      </c>
      <c r="F513" t="inlineStr">
        <is>
          <t>kt</t>
        </is>
      </c>
      <c r="G513" t="inlineStr">
        <is>
          <t>Part de viande de gros bovins consommée en boucherie = 9 % (Où va le bœuf ? - Idele)</t>
        </is>
      </c>
      <c r="H513" t="inlineStr">
        <is>
          <t>Où va le bœuf ? - Idele</t>
        </is>
      </c>
      <c r="I513" t="inlineStr">
        <is>
          <t>Utilisation de la répartition en tec, comprenant également la viande transformée</t>
        </is>
      </c>
      <c r="J513" t="inlineStr">
        <is>
          <t>Répartition</t>
        </is>
      </c>
      <c r="K513" t="inlineStr">
        <is>
          <t>Part de viande de gros bovins consommée en boucherie</t>
        </is>
      </c>
      <c r="L513" t="inlineStr">
        <is>
          <t>Consommation - IDELE</t>
        </is>
      </c>
      <c r="M513" t="inlineStr">
        <is>
          <t>0</t>
        </is>
      </c>
      <c r="N513" t="n">
        <v>96.7</v>
      </c>
      <c r="O513" t="inlineStr"/>
      <c r="P513" t="inlineStr"/>
    </row>
    <row r="514" ht="15" customHeight="1">
      <c r="A514" s="154" t="inlineStr">
        <is>
          <t>Viande de gros bovins</t>
        </is>
      </c>
      <c r="B514" t="inlineStr">
        <is>
          <t>RHD</t>
        </is>
      </c>
      <c r="C514" t="inlineStr">
        <is>
          <t>Viande bovine</t>
        </is>
      </c>
      <c r="D514" t="inlineStr">
        <is>
          <t>France</t>
        </is>
      </c>
      <c r="E514" t="inlineStr">
        <is>
          <t>2019</t>
        </is>
      </c>
      <c r="F514" t="inlineStr">
        <is>
          <t>kt</t>
        </is>
      </c>
      <c r="G514" t="inlineStr">
        <is>
          <t>Part de viande de gros bovins consommée en RHD = 23 % (Où va le bœuf ? - Idele)</t>
        </is>
      </c>
      <c r="H514" t="inlineStr">
        <is>
          <t>Où va le bœuf ? - Idele</t>
        </is>
      </c>
      <c r="I514" t="inlineStr">
        <is>
          <t>Utilisation de la répartition en tec, comprenant également la viande transformée</t>
        </is>
      </c>
      <c r="J514" t="inlineStr">
        <is>
          <t>Répartition</t>
        </is>
      </c>
      <c r="K514" t="inlineStr">
        <is>
          <t>Part de viande de gros bovins consommée en RHD</t>
        </is>
      </c>
      <c r="L514" t="inlineStr">
        <is>
          <t>Consommation - IDELE</t>
        </is>
      </c>
      <c r="M514" t="inlineStr">
        <is>
          <t>0</t>
        </is>
      </c>
      <c r="N514" t="n">
        <v>247</v>
      </c>
      <c r="O514" t="inlineStr"/>
      <c r="P514" t="inlineStr"/>
    </row>
    <row r="515" ht="15" customHeight="1">
      <c r="A515" s="154" t="inlineStr">
        <is>
          <t>Viande de gros bovins</t>
        </is>
      </c>
      <c r="B515" t="inlineStr">
        <is>
          <t>Autres IAA</t>
        </is>
      </c>
      <c r="C515" t="inlineStr">
        <is>
          <t>Viande bovine</t>
        </is>
      </c>
      <c r="D515" t="inlineStr">
        <is>
          <t>France</t>
        </is>
      </c>
      <c r="E515" t="inlineStr">
        <is>
          <t>2019</t>
        </is>
      </c>
      <c r="F515" t="inlineStr">
        <is>
          <t>kt</t>
        </is>
      </c>
      <c r="G515" t="inlineStr">
        <is>
          <t>Part de viande de gros bovins pour la fabrication de plats préparés = 10 % (Où va le bœuf ? - Idele)</t>
        </is>
      </c>
      <c r="H515" t="inlineStr">
        <is>
          <t>Où va le bœuf ? - Idele</t>
        </is>
      </c>
      <c r="I515" t="inlineStr">
        <is>
          <t>Utilisation de la répartition en tec, ne comprenant pas la viande transformée</t>
        </is>
      </c>
      <c r="J515" t="inlineStr">
        <is>
          <t>Répartition</t>
        </is>
      </c>
      <c r="K515" t="inlineStr">
        <is>
          <t>Part de viande de gros bovins pour la fabrication de plats préparés</t>
        </is>
      </c>
      <c r="L515" t="inlineStr">
        <is>
          <t>Consommation - IDELE</t>
        </is>
      </c>
      <c r="M515" t="inlineStr">
        <is>
          <t>0</t>
        </is>
      </c>
      <c r="N515" t="n">
        <v>107</v>
      </c>
      <c r="O515" t="inlineStr"/>
      <c r="P515" t="inlineStr"/>
    </row>
    <row r="516" ht="15" customHeight="1">
      <c r="A516" s="154" t="inlineStr">
        <is>
          <t>Viande de gros bovins</t>
        </is>
      </c>
      <c r="B516" t="inlineStr">
        <is>
          <t>Export</t>
        </is>
      </c>
      <c r="C516" t="inlineStr">
        <is>
          <t>Viande bovine</t>
        </is>
      </c>
      <c r="D516" t="inlineStr">
        <is>
          <t>France</t>
        </is>
      </c>
      <c r="E516" t="inlineStr">
        <is>
          <t>2019</t>
        </is>
      </c>
      <c r="F516" t="inlineStr">
        <is>
          <t>kt</t>
        </is>
      </c>
      <c r="G516" t="inlineStr">
        <is>
          <t>Part de viande de gros bovins exportée = 15 % (Où va le bœuf ? - Idele)</t>
        </is>
      </c>
      <c r="H516" t="inlineStr">
        <is>
          <t>Où va le bœuf ? - Idele</t>
        </is>
      </c>
      <c r="I516" t="inlineStr">
        <is>
          <t>Utilisation de la répartition en tec</t>
        </is>
      </c>
      <c r="J516" t="inlineStr">
        <is>
          <t>Répartition</t>
        </is>
      </c>
      <c r="K516" t="inlineStr">
        <is>
          <t>Part de viande de gros bovins exportée</t>
        </is>
      </c>
      <c r="L516" t="inlineStr">
        <is>
          <t>Consommation - IDELE</t>
        </is>
      </c>
      <c r="M516" t="inlineStr">
        <is>
          <t>0</t>
        </is>
      </c>
      <c r="N516" t="n">
        <v>161</v>
      </c>
      <c r="O516" t="inlineStr"/>
      <c r="P516" t="inlineStr"/>
    </row>
    <row r="517" ht="15" customHeight="1">
      <c r="A517" s="154" t="inlineStr">
        <is>
          <t>Viande de gros bovins</t>
        </is>
      </c>
      <c r="B517" t="inlineStr">
        <is>
          <t>Alimentation humaine</t>
        </is>
      </c>
      <c r="C517" t="inlineStr">
        <is>
          <t>Viande bovine</t>
        </is>
      </c>
      <c r="D517" t="inlineStr">
        <is>
          <t>France</t>
        </is>
      </c>
      <c r="E517" t="inlineStr">
        <is>
          <t>2019</t>
        </is>
      </c>
      <c r="F517" t="inlineStr">
        <is>
          <t>kt</t>
        </is>
      </c>
      <c r="G517" t="inlineStr"/>
      <c r="H517" t="inlineStr"/>
      <c r="I517" t="inlineStr"/>
      <c r="J517" t="inlineStr"/>
      <c r="K517" t="inlineStr"/>
      <c r="L517" t="inlineStr"/>
      <c r="M517" t="inlineStr"/>
      <c r="N517" t="n">
        <v>913</v>
      </c>
      <c r="O517" t="inlineStr"/>
      <c r="P517" t="inlineStr"/>
    </row>
    <row r="518" ht="15" customHeight="1">
      <c r="A518" s="154" t="inlineStr">
        <is>
          <t>Viande de gros bovins</t>
        </is>
      </c>
      <c r="B518" t="inlineStr">
        <is>
          <t>Circuits spécialisés</t>
        </is>
      </c>
      <c r="C518" t="inlineStr">
        <is>
          <t>Viande bovine</t>
        </is>
      </c>
      <c r="D518" t="inlineStr">
        <is>
          <t>France</t>
        </is>
      </c>
      <c r="E518" t="inlineStr">
        <is>
          <t>2019</t>
        </is>
      </c>
      <c r="F518" t="inlineStr">
        <is>
          <t>kt</t>
        </is>
      </c>
      <c r="G518" t="inlineStr"/>
      <c r="H518" t="inlineStr"/>
      <c r="I518" t="inlineStr"/>
      <c r="J518" t="inlineStr"/>
      <c r="K518" t="inlineStr"/>
      <c r="L518" t="inlineStr"/>
      <c r="M518" t="inlineStr"/>
      <c r="N518" t="n">
        <v>96.7</v>
      </c>
      <c r="O518" t="inlineStr"/>
      <c r="P518" t="inlineStr"/>
    </row>
    <row r="519" ht="15" customHeight="1">
      <c r="A519" s="154" t="inlineStr">
        <is>
          <t>Viande de gros bovins</t>
        </is>
      </c>
      <c r="B519" t="inlineStr">
        <is>
          <t>Ménages</t>
        </is>
      </c>
      <c r="C519" t="inlineStr">
        <is>
          <t>Viande bovine</t>
        </is>
      </c>
      <c r="D519" t="inlineStr">
        <is>
          <t>France</t>
        </is>
      </c>
      <c r="E519" t="inlineStr">
        <is>
          <t>2019</t>
        </is>
      </c>
      <c r="F519" t="inlineStr">
        <is>
          <t>kt</t>
        </is>
      </c>
      <c r="G519" t="inlineStr"/>
      <c r="H519" t="inlineStr"/>
      <c r="I519" t="inlineStr"/>
      <c r="J519" t="inlineStr"/>
      <c r="K519" t="inlineStr"/>
      <c r="L519" t="inlineStr"/>
      <c r="M519" t="inlineStr"/>
      <c r="N519" t="n">
        <v>516</v>
      </c>
      <c r="O519" t="inlineStr"/>
      <c r="P519" t="inlineStr"/>
    </row>
    <row r="520" ht="15" customHeight="1">
      <c r="A520" s="154" t="inlineStr">
        <is>
          <t>Viande de gros bovins</t>
        </is>
      </c>
      <c r="B520" t="inlineStr">
        <is>
          <t>Circuits généralistes</t>
        </is>
      </c>
      <c r="C520" t="inlineStr">
        <is>
          <t>Viande bovine</t>
        </is>
      </c>
      <c r="D520" t="inlineStr">
        <is>
          <t>France</t>
        </is>
      </c>
      <c r="E520" t="inlineStr">
        <is>
          <t>2019</t>
        </is>
      </c>
      <c r="F520" t="inlineStr">
        <is>
          <t>kt</t>
        </is>
      </c>
      <c r="G520" t="inlineStr"/>
      <c r="H520" t="inlineStr"/>
      <c r="I520" t="inlineStr"/>
      <c r="J520" t="inlineStr"/>
      <c r="K520" t="inlineStr"/>
      <c r="L520" t="inlineStr"/>
      <c r="M520" t="inlineStr"/>
      <c r="N520" t="n">
        <v>419</v>
      </c>
      <c r="O520" t="inlineStr"/>
      <c r="P520" t="inlineStr"/>
    </row>
    <row r="521" ht="15" customHeight="1">
      <c r="A521" s="154" t="inlineStr">
        <is>
          <t>Viande de gros bovins</t>
        </is>
      </c>
      <c r="B521" t="inlineStr">
        <is>
          <t>Usages alimentaires</t>
        </is>
      </c>
      <c r="C521" t="inlineStr">
        <is>
          <t>Viande bovine</t>
        </is>
      </c>
      <c r="D521" t="inlineStr">
        <is>
          <t>France</t>
        </is>
      </c>
      <c r="E521" t="inlineStr">
        <is>
          <t>2019</t>
        </is>
      </c>
      <c r="F521" t="inlineStr">
        <is>
          <t>kt</t>
        </is>
      </c>
      <c r="G521" t="inlineStr"/>
      <c r="H521" t="inlineStr"/>
      <c r="I521" t="inlineStr"/>
      <c r="J521" t="inlineStr"/>
      <c r="K521" t="inlineStr"/>
      <c r="L521" t="inlineStr"/>
      <c r="M521" t="inlineStr"/>
      <c r="N521" t="n">
        <v>913</v>
      </c>
      <c r="O521" t="inlineStr"/>
      <c r="P521" t="inlineStr"/>
    </row>
    <row r="522" ht="15" customHeight="1">
      <c r="A522" s="154" t="inlineStr">
        <is>
          <t>Viande de gros bovins</t>
        </is>
      </c>
      <c r="B522" t="inlineStr">
        <is>
          <t>Débouchés</t>
        </is>
      </c>
      <c r="C522" t="inlineStr">
        <is>
          <t>Viande bovine</t>
        </is>
      </c>
      <c r="D522" t="inlineStr">
        <is>
          <t>France</t>
        </is>
      </c>
      <c r="E522" t="inlineStr">
        <is>
          <t>2019</t>
        </is>
      </c>
      <c r="F522" t="inlineStr">
        <is>
          <t>kt</t>
        </is>
      </c>
      <c r="G522" t="inlineStr"/>
      <c r="H522" t="inlineStr"/>
      <c r="I522" t="inlineStr"/>
      <c r="J522" t="inlineStr"/>
      <c r="K522" t="inlineStr"/>
      <c r="L522" t="inlineStr"/>
      <c r="M522" t="inlineStr"/>
      <c r="N522" t="n">
        <v>913</v>
      </c>
      <c r="O522" t="inlineStr"/>
      <c r="P522" t="inlineStr"/>
    </row>
    <row r="523" ht="15" customHeight="1">
      <c r="A523" s="154" t="inlineStr">
        <is>
          <t>Matières issues de coproduits</t>
        </is>
      </c>
      <c r="B523" t="inlineStr">
        <is>
          <t>Energie</t>
        </is>
      </c>
      <c r="C523" t="inlineStr">
        <is>
          <t>Viande bovine</t>
        </is>
      </c>
      <c r="D523" t="inlineStr">
        <is>
          <t>France</t>
        </is>
      </c>
      <c r="E523" t="inlineStr">
        <is>
          <t>2019</t>
        </is>
      </c>
      <c r="F523" t="inlineStr">
        <is>
          <t>kt</t>
        </is>
      </c>
      <c r="G523" t="inlineStr"/>
      <c r="H523" t="inlineStr"/>
      <c r="I523" t="inlineStr"/>
      <c r="J523" t="inlineStr"/>
      <c r="K523" t="inlineStr"/>
      <c r="L523" t="inlineStr"/>
      <c r="M523" t="inlineStr"/>
      <c r="N523" t="n">
        <v>117</v>
      </c>
      <c r="O523" t="inlineStr"/>
      <c r="P523" t="inlineStr"/>
    </row>
    <row r="524" ht="15" customHeight="1">
      <c r="A524" s="154" t="inlineStr">
        <is>
          <t>Matières issues de coproduits</t>
        </is>
      </c>
      <c r="B524" t="inlineStr">
        <is>
          <t>Fertilisation</t>
        </is>
      </c>
      <c r="C524" t="inlineStr">
        <is>
          <t>Viande bovine</t>
        </is>
      </c>
      <c r="D524" t="inlineStr">
        <is>
          <t>France</t>
        </is>
      </c>
      <c r="E524" t="inlineStr">
        <is>
          <t>2019</t>
        </is>
      </c>
      <c r="F524" t="inlineStr">
        <is>
          <t>kt</t>
        </is>
      </c>
      <c r="G524" t="inlineStr"/>
      <c r="H524" t="inlineStr"/>
      <c r="I524" t="inlineStr"/>
      <c r="J524" t="inlineStr"/>
      <c r="K524" t="inlineStr"/>
      <c r="L524" t="inlineStr"/>
      <c r="M524" t="inlineStr"/>
      <c r="N524" t="n">
        <v>24.4</v>
      </c>
      <c r="O524" t="inlineStr"/>
      <c r="P524" t="inlineStr"/>
    </row>
    <row r="525" ht="15" customHeight="1">
      <c r="A525" s="154" t="inlineStr">
        <is>
          <t>Matières issues de coproduits</t>
        </is>
      </c>
      <c r="B525" t="inlineStr">
        <is>
          <t>Alimentation animale rente</t>
        </is>
      </c>
      <c r="C525" t="inlineStr">
        <is>
          <t>Viande bovine</t>
        </is>
      </c>
      <c r="D525" t="inlineStr">
        <is>
          <t>France</t>
        </is>
      </c>
      <c r="E525" t="inlineStr">
        <is>
          <t>2019</t>
        </is>
      </c>
      <c r="F525" t="inlineStr">
        <is>
          <t>kt</t>
        </is>
      </c>
      <c r="G525" t="inlineStr"/>
      <c r="H525" t="inlineStr"/>
      <c r="I525" t="inlineStr"/>
      <c r="J525" t="inlineStr"/>
      <c r="K525" t="inlineStr"/>
      <c r="L525" t="inlineStr"/>
      <c r="M525" t="inlineStr"/>
      <c r="N525" t="n">
        <v>7.92</v>
      </c>
      <c r="O525" t="inlineStr"/>
      <c r="P525" t="inlineStr"/>
    </row>
    <row r="526" ht="15" customHeight="1">
      <c r="A526" s="154" t="inlineStr">
        <is>
          <t>Matières issues de coproduits</t>
        </is>
      </c>
      <c r="B526" t="inlineStr">
        <is>
          <t>Petfood</t>
        </is>
      </c>
      <c r="C526" t="inlineStr">
        <is>
          <t>Viande bovine</t>
        </is>
      </c>
      <c r="D526" t="inlineStr">
        <is>
          <t>France</t>
        </is>
      </c>
      <c r="E526" t="inlineStr">
        <is>
          <t>2019</t>
        </is>
      </c>
      <c r="F526" t="inlineStr">
        <is>
          <t>kt</t>
        </is>
      </c>
      <c r="G526" t="inlineStr"/>
      <c r="H526" t="inlineStr"/>
      <c r="I526" t="inlineStr"/>
      <c r="J526" t="inlineStr"/>
      <c r="K526" t="inlineStr"/>
      <c r="L526" t="inlineStr"/>
      <c r="M526" t="inlineStr"/>
      <c r="N526" t="n">
        <v>99.8</v>
      </c>
      <c r="O526" t="inlineStr"/>
      <c r="P526" t="inlineStr"/>
    </row>
    <row r="527" ht="15" customHeight="1">
      <c r="A527" s="154" t="inlineStr">
        <is>
          <t>Matières issues de coproduits</t>
        </is>
      </c>
      <c r="B527" t="inlineStr">
        <is>
          <t>Aquaculture</t>
        </is>
      </c>
      <c r="C527" t="inlineStr">
        <is>
          <t>Viande bovine</t>
        </is>
      </c>
      <c r="D527" t="inlineStr">
        <is>
          <t>France</t>
        </is>
      </c>
      <c r="E527" t="inlineStr">
        <is>
          <t>2019</t>
        </is>
      </c>
      <c r="F527" t="inlineStr">
        <is>
          <t>kt</t>
        </is>
      </c>
      <c r="G527" t="inlineStr"/>
      <c r="H527" t="inlineStr"/>
      <c r="I527" t="inlineStr"/>
      <c r="J527" t="inlineStr"/>
      <c r="K527" t="inlineStr"/>
      <c r="L527" t="inlineStr"/>
      <c r="M527" t="inlineStr"/>
      <c r="N527" t="n">
        <v>3.33</v>
      </c>
      <c r="O527" t="inlineStr"/>
      <c r="P527" t="inlineStr"/>
    </row>
    <row r="528" ht="15" customHeight="1">
      <c r="A528" s="154" t="inlineStr">
        <is>
          <t>Matières issues de coproduits</t>
        </is>
      </c>
      <c r="B528" t="inlineStr">
        <is>
          <t>Autres industries</t>
        </is>
      </c>
      <c r="C528" t="inlineStr">
        <is>
          <t>Viande bovine</t>
        </is>
      </c>
      <c r="D528" t="inlineStr">
        <is>
          <t>France</t>
        </is>
      </c>
      <c r="E528" t="inlineStr">
        <is>
          <t>2019</t>
        </is>
      </c>
      <c r="F528" t="inlineStr">
        <is>
          <t>kt</t>
        </is>
      </c>
      <c r="G528" t="inlineStr"/>
      <c r="H528" t="inlineStr"/>
      <c r="I528" t="inlineStr"/>
      <c r="J528" t="inlineStr"/>
      <c r="K528" t="inlineStr"/>
      <c r="L528" t="inlineStr"/>
      <c r="M528" t="inlineStr"/>
      <c r="N528" t="n">
        <v>16.9</v>
      </c>
      <c r="O528" t="inlineStr"/>
      <c r="P528" t="inlineStr"/>
    </row>
    <row r="529" ht="15" customHeight="1">
      <c r="A529" s="154" t="inlineStr">
        <is>
          <t>Matières issues de coproduits</t>
        </is>
      </c>
      <c r="B529" t="inlineStr">
        <is>
          <t>Autres usages (ou usages inconnus)</t>
        </is>
      </c>
      <c r="C529" t="inlineStr">
        <is>
          <t>Viande bovine</t>
        </is>
      </c>
      <c r="D529" t="inlineStr">
        <is>
          <t>France</t>
        </is>
      </c>
      <c r="E529" t="inlineStr">
        <is>
          <t>2019</t>
        </is>
      </c>
      <c r="F529" t="inlineStr">
        <is>
          <t>kt</t>
        </is>
      </c>
      <c r="G529" t="inlineStr"/>
      <c r="H529" t="inlineStr"/>
      <c r="I529" t="inlineStr"/>
      <c r="J529" t="inlineStr"/>
      <c r="K529" t="inlineStr"/>
      <c r="L529" t="inlineStr"/>
      <c r="M529" t="inlineStr"/>
      <c r="N529" t="n">
        <v>0</v>
      </c>
      <c r="O529" t="inlineStr"/>
      <c r="P529" t="inlineStr"/>
    </row>
    <row r="530" ht="15" customHeight="1">
      <c r="A530" s="154" t="inlineStr">
        <is>
          <t>Matières issues de coproduits</t>
        </is>
      </c>
      <c r="B530" t="inlineStr">
        <is>
          <t>Export</t>
        </is>
      </c>
      <c r="C530" t="inlineStr">
        <is>
          <t>Viande bovine</t>
        </is>
      </c>
      <c r="D530" t="inlineStr">
        <is>
          <t>France</t>
        </is>
      </c>
      <c r="E530" t="inlineStr">
        <is>
          <t>2019</t>
        </is>
      </c>
      <c r="F530" t="inlineStr">
        <is>
          <t>kt</t>
        </is>
      </c>
      <c r="G530" t="inlineStr"/>
      <c r="H530" t="inlineStr"/>
      <c r="I530" t="inlineStr"/>
      <c r="J530" t="inlineStr"/>
      <c r="K530" t="inlineStr"/>
      <c r="L530" t="inlineStr"/>
      <c r="M530" t="inlineStr"/>
      <c r="N530" t="n">
        <v>285</v>
      </c>
      <c r="O530" t="inlineStr"/>
      <c r="P530" t="inlineStr"/>
    </row>
    <row r="531" ht="15" customHeight="1">
      <c r="A531" s="154" t="inlineStr">
        <is>
          <t>Matières issues de coproduits</t>
        </is>
      </c>
      <c r="B531" t="inlineStr">
        <is>
          <t>Alimentation animale</t>
        </is>
      </c>
      <c r="C531" t="inlineStr">
        <is>
          <t>Viande bovine</t>
        </is>
      </c>
      <c r="D531" t="inlineStr">
        <is>
          <t>France</t>
        </is>
      </c>
      <c r="E531" t="inlineStr">
        <is>
          <t>2019</t>
        </is>
      </c>
      <c r="F531" t="inlineStr">
        <is>
          <t>kt</t>
        </is>
      </c>
      <c r="G531" t="inlineStr"/>
      <c r="H531" t="inlineStr"/>
      <c r="I531" t="inlineStr"/>
      <c r="J531" t="inlineStr"/>
      <c r="K531" t="inlineStr"/>
      <c r="L531" t="inlineStr"/>
      <c r="M531" t="inlineStr"/>
      <c r="N531" t="n">
        <v>111</v>
      </c>
      <c r="O531" t="inlineStr"/>
      <c r="P531" t="inlineStr"/>
    </row>
    <row r="532" ht="15" customHeight="1">
      <c r="A532" s="154" t="inlineStr">
        <is>
          <t>Matières issues de coproduits</t>
        </is>
      </c>
      <c r="B532" t="inlineStr">
        <is>
          <t>Usages alimentaires</t>
        </is>
      </c>
      <c r="C532" t="inlineStr">
        <is>
          <t>Viande bovine</t>
        </is>
      </c>
      <c r="D532" t="inlineStr">
        <is>
          <t>France</t>
        </is>
      </c>
      <c r="E532" t="inlineStr">
        <is>
          <t>2019</t>
        </is>
      </c>
      <c r="F532" t="inlineStr">
        <is>
          <t>kt</t>
        </is>
      </c>
      <c r="G532" t="inlineStr"/>
      <c r="H532" t="inlineStr"/>
      <c r="I532" t="inlineStr"/>
      <c r="J532" t="inlineStr"/>
      <c r="K532" t="inlineStr"/>
      <c r="L532" t="inlineStr"/>
      <c r="M532" t="inlineStr"/>
      <c r="N532" t="n">
        <v>120</v>
      </c>
      <c r="O532" t="inlineStr"/>
      <c r="P532" t="inlineStr"/>
    </row>
    <row r="533" ht="15" customHeight="1">
      <c r="A533" s="154" t="inlineStr">
        <is>
          <t>Matières issues de coproduits</t>
        </is>
      </c>
      <c r="B533" t="inlineStr">
        <is>
          <t>Débouchés</t>
        </is>
      </c>
      <c r="C533" t="inlineStr">
        <is>
          <t>Viande bovine</t>
        </is>
      </c>
      <c r="D533" t="inlineStr">
        <is>
          <t>France</t>
        </is>
      </c>
      <c r="E533" t="inlineStr">
        <is>
          <t>2019</t>
        </is>
      </c>
      <c r="F533" t="inlineStr">
        <is>
          <t>kt</t>
        </is>
      </c>
      <c r="G533" t="inlineStr"/>
      <c r="H533" t="inlineStr"/>
      <c r="I533" t="inlineStr"/>
      <c r="J533" t="inlineStr"/>
      <c r="K533" t="inlineStr"/>
      <c r="L533" t="inlineStr"/>
      <c r="M533" t="inlineStr"/>
      <c r="N533" t="n">
        <v>278</v>
      </c>
      <c r="O533" t="inlineStr"/>
      <c r="P533" t="inlineStr"/>
    </row>
    <row r="534" ht="15" customHeight="1">
      <c r="A534" s="154" t="inlineStr">
        <is>
          <t>Matières issues de coproduits</t>
        </is>
      </c>
      <c r="B534" t="inlineStr">
        <is>
          <t>Usages non-alimentaires</t>
        </is>
      </c>
      <c r="C534" t="inlineStr">
        <is>
          <t>Viande bovine</t>
        </is>
      </c>
      <c r="D534" t="inlineStr">
        <is>
          <t>France</t>
        </is>
      </c>
      <c r="E534" t="inlineStr">
        <is>
          <t>2019</t>
        </is>
      </c>
      <c r="F534" t="inlineStr">
        <is>
          <t>kt</t>
        </is>
      </c>
      <c r="G534" t="inlineStr"/>
      <c r="H534" t="inlineStr"/>
      <c r="I534" t="inlineStr"/>
      <c r="J534" t="inlineStr"/>
      <c r="K534" t="inlineStr"/>
      <c r="L534" t="inlineStr"/>
      <c r="M534" t="inlineStr"/>
      <c r="N534" t="n">
        <v>158</v>
      </c>
      <c r="O534" t="inlineStr"/>
      <c r="P534" t="inlineStr"/>
    </row>
    <row r="535" ht="15" customHeight="1">
      <c r="A535" s="154" t="inlineStr">
        <is>
          <t>Matières issues de coproduits</t>
        </is>
      </c>
      <c r="B535" t="inlineStr">
        <is>
          <t>Autres IAA</t>
        </is>
      </c>
      <c r="C535" t="inlineStr">
        <is>
          <t>Viande bovine</t>
        </is>
      </c>
      <c r="D535" t="inlineStr">
        <is>
          <t>France</t>
        </is>
      </c>
      <c r="E535" t="inlineStr">
        <is>
          <t>2019</t>
        </is>
      </c>
      <c r="F535" t="inlineStr">
        <is>
          <t>kt</t>
        </is>
      </c>
      <c r="G535" t="inlineStr"/>
      <c r="H535" t="inlineStr"/>
      <c r="I535" t="inlineStr"/>
      <c r="J535" t="inlineStr"/>
      <c r="K535" t="inlineStr"/>
      <c r="L535" t="inlineStr"/>
      <c r="M535" t="inlineStr"/>
      <c r="N535" t="n">
        <v>8.74</v>
      </c>
      <c r="O535" t="inlineStr"/>
      <c r="P535" t="inlineStr"/>
    </row>
    <row r="536" ht="15" customHeight="1">
      <c r="A536" s="154" t="inlineStr">
        <is>
          <t>Matières issues de coproduits</t>
        </is>
      </c>
      <c r="B536" t="inlineStr">
        <is>
          <t>Alimentation humaine</t>
        </is>
      </c>
      <c r="C536" t="inlineStr">
        <is>
          <t>Viande bovine</t>
        </is>
      </c>
      <c r="D536" t="inlineStr">
        <is>
          <t>France</t>
        </is>
      </c>
      <c r="E536" t="inlineStr">
        <is>
          <t>2019</t>
        </is>
      </c>
      <c r="F536" t="inlineStr">
        <is>
          <t>kt</t>
        </is>
      </c>
      <c r="G536" t="inlineStr"/>
      <c r="H536" t="inlineStr"/>
      <c r="I536" t="inlineStr"/>
      <c r="J536" t="inlineStr"/>
      <c r="K536" t="inlineStr"/>
      <c r="L536" t="inlineStr"/>
      <c r="M536" t="inlineStr"/>
      <c r="N536" t="n">
        <v>8.74</v>
      </c>
      <c r="O536" t="inlineStr"/>
      <c r="P536" t="inlineStr"/>
    </row>
    <row r="537" ht="15" customHeight="1">
      <c r="A537" s="154" t="inlineStr">
        <is>
          <t>Produits transformés</t>
        </is>
      </c>
      <c r="B537" t="inlineStr">
        <is>
          <t>Energie</t>
        </is>
      </c>
      <c r="C537" t="inlineStr">
        <is>
          <t>Viande bovine</t>
        </is>
      </c>
      <c r="D537" t="inlineStr">
        <is>
          <t>France</t>
        </is>
      </c>
      <c r="E537" t="inlineStr">
        <is>
          <t>2019</t>
        </is>
      </c>
      <c r="F537" t="inlineStr">
        <is>
          <t>kt</t>
        </is>
      </c>
      <c r="G537" t="inlineStr"/>
      <c r="H537" t="inlineStr"/>
      <c r="I537" t="inlineStr"/>
      <c r="J537" t="inlineStr"/>
      <c r="K537" t="inlineStr"/>
      <c r="L537" t="inlineStr"/>
      <c r="M537" t="inlineStr"/>
      <c r="N537" t="n">
        <v>117</v>
      </c>
      <c r="O537" t="inlineStr"/>
      <c r="P537" t="inlineStr"/>
    </row>
    <row r="538" ht="15" customHeight="1">
      <c r="A538" s="154" t="inlineStr">
        <is>
          <t>Produits transformés</t>
        </is>
      </c>
      <c r="B538" t="inlineStr">
        <is>
          <t>Fertilisation</t>
        </is>
      </c>
      <c r="C538" t="inlineStr">
        <is>
          <t>Viande bovine</t>
        </is>
      </c>
      <c r="D538" t="inlineStr">
        <is>
          <t>France</t>
        </is>
      </c>
      <c r="E538" t="inlineStr">
        <is>
          <t>2019</t>
        </is>
      </c>
      <c r="F538" t="inlineStr">
        <is>
          <t>kt</t>
        </is>
      </c>
      <c r="G538" t="inlineStr"/>
      <c r="H538" t="inlineStr"/>
      <c r="I538" t="inlineStr"/>
      <c r="J538" t="inlineStr"/>
      <c r="K538" t="inlineStr"/>
      <c r="L538" t="inlineStr"/>
      <c r="M538" t="inlineStr"/>
      <c r="N538" t="n">
        <v>24.4</v>
      </c>
      <c r="O538" t="inlineStr"/>
      <c r="P538" t="inlineStr"/>
    </row>
    <row r="539" ht="15" customHeight="1">
      <c r="A539" s="154" t="inlineStr">
        <is>
          <t>Produits transformés</t>
        </is>
      </c>
      <c r="B539" t="inlineStr">
        <is>
          <t>Alimentation animale rente</t>
        </is>
      </c>
      <c r="C539" t="inlineStr">
        <is>
          <t>Viande bovine</t>
        </is>
      </c>
      <c r="D539" t="inlineStr">
        <is>
          <t>France</t>
        </is>
      </c>
      <c r="E539" t="inlineStr">
        <is>
          <t>2019</t>
        </is>
      </c>
      <c r="F539" t="inlineStr">
        <is>
          <t>kt</t>
        </is>
      </c>
      <c r="G539" t="inlineStr"/>
      <c r="H539" t="inlineStr"/>
      <c r="I539" t="inlineStr"/>
      <c r="J539" t="inlineStr"/>
      <c r="K539" t="inlineStr"/>
      <c r="L539" t="inlineStr"/>
      <c r="M539" t="inlineStr"/>
      <c r="N539" t="n">
        <v>7.92</v>
      </c>
      <c r="O539" t="inlineStr"/>
      <c r="P539" t="inlineStr"/>
    </row>
    <row r="540" ht="15" customHeight="1">
      <c r="A540" s="154" t="inlineStr">
        <is>
          <t>Produits transformés</t>
        </is>
      </c>
      <c r="B540" t="inlineStr">
        <is>
          <t>Petfood</t>
        </is>
      </c>
      <c r="C540" t="inlineStr">
        <is>
          <t>Viande bovine</t>
        </is>
      </c>
      <c r="D540" t="inlineStr">
        <is>
          <t>France</t>
        </is>
      </c>
      <c r="E540" t="inlineStr">
        <is>
          <t>2019</t>
        </is>
      </c>
      <c r="F540" t="inlineStr">
        <is>
          <t>kt</t>
        </is>
      </c>
      <c r="G540" t="inlineStr"/>
      <c r="H540" t="inlineStr"/>
      <c r="I540" t="inlineStr"/>
      <c r="J540" t="inlineStr"/>
      <c r="K540" t="inlineStr"/>
      <c r="L540" t="inlineStr"/>
      <c r="M540" t="inlineStr"/>
      <c r="N540" t="n">
        <v>99.8</v>
      </c>
      <c r="O540" t="inlineStr"/>
      <c r="P540" t="inlineStr"/>
    </row>
    <row r="541" ht="15" customHeight="1">
      <c r="A541" s="154" t="inlineStr">
        <is>
          <t>Produits transformés</t>
        </is>
      </c>
      <c r="B541" t="inlineStr">
        <is>
          <t>Aquaculture</t>
        </is>
      </c>
      <c r="C541" t="inlineStr">
        <is>
          <t>Viande bovine</t>
        </is>
      </c>
      <c r="D541" t="inlineStr">
        <is>
          <t>France</t>
        </is>
      </c>
      <c r="E541" t="inlineStr">
        <is>
          <t>2019</t>
        </is>
      </c>
      <c r="F541" t="inlineStr">
        <is>
          <t>kt</t>
        </is>
      </c>
      <c r="G541" t="inlineStr"/>
      <c r="H541" t="inlineStr"/>
      <c r="I541" t="inlineStr"/>
      <c r="J541" t="inlineStr"/>
      <c r="K541" t="inlineStr"/>
      <c r="L541" t="inlineStr"/>
      <c r="M541" t="inlineStr"/>
      <c r="N541" t="n">
        <v>3.33</v>
      </c>
      <c r="O541" t="inlineStr"/>
      <c r="P541" t="inlineStr"/>
    </row>
    <row r="542" ht="15" customHeight="1">
      <c r="A542" s="154" t="inlineStr">
        <is>
          <t>Produits transformés</t>
        </is>
      </c>
      <c r="B542" t="inlineStr">
        <is>
          <t>Autres industries</t>
        </is>
      </c>
      <c r="C542" t="inlineStr">
        <is>
          <t>Viande bovine</t>
        </is>
      </c>
      <c r="D542" t="inlineStr">
        <is>
          <t>France</t>
        </is>
      </c>
      <c r="E542" t="inlineStr">
        <is>
          <t>2019</t>
        </is>
      </c>
      <c r="F542" t="inlineStr">
        <is>
          <t>kt</t>
        </is>
      </c>
      <c r="G542" t="inlineStr"/>
      <c r="H542" t="inlineStr"/>
      <c r="I542" t="inlineStr"/>
      <c r="J542" t="inlineStr"/>
      <c r="K542" t="inlineStr"/>
      <c r="L542" t="inlineStr"/>
      <c r="M542" t="inlineStr"/>
      <c r="N542" t="n">
        <v>16.9</v>
      </c>
      <c r="O542" t="inlineStr"/>
      <c r="P542" t="inlineStr"/>
    </row>
    <row r="543" ht="15" customHeight="1">
      <c r="A543" s="154" t="inlineStr">
        <is>
          <t>Produits transformés</t>
        </is>
      </c>
      <c r="B543" t="inlineStr">
        <is>
          <t>Autres usages (ou usages inconnus)</t>
        </is>
      </c>
      <c r="C543" t="inlineStr">
        <is>
          <t>Viande bovine</t>
        </is>
      </c>
      <c r="D543" t="inlineStr">
        <is>
          <t>France</t>
        </is>
      </c>
      <c r="E543" t="inlineStr">
        <is>
          <t>2019</t>
        </is>
      </c>
      <c r="F543" t="inlineStr">
        <is>
          <t>kt</t>
        </is>
      </c>
      <c r="G543" t="inlineStr"/>
      <c r="H543" t="inlineStr"/>
      <c r="I543" t="inlineStr"/>
      <c r="J543" t="inlineStr"/>
      <c r="K543" t="inlineStr"/>
      <c r="L543" t="inlineStr"/>
      <c r="M543" t="inlineStr"/>
      <c r="N543" t="n">
        <v>0</v>
      </c>
      <c r="O543" t="inlineStr"/>
      <c r="P543" t="inlineStr"/>
    </row>
    <row r="544" ht="15" customHeight="1">
      <c r="A544" s="154" t="inlineStr">
        <is>
          <t>Produits transformés</t>
        </is>
      </c>
      <c r="B544" t="inlineStr">
        <is>
          <t>Export</t>
        </is>
      </c>
      <c r="C544" t="inlineStr">
        <is>
          <t>Viande bovine</t>
        </is>
      </c>
      <c r="D544" t="inlineStr">
        <is>
          <t>France</t>
        </is>
      </c>
      <c r="E544" t="inlineStr">
        <is>
          <t>2019</t>
        </is>
      </c>
      <c r="F544" t="inlineStr">
        <is>
          <t>kt</t>
        </is>
      </c>
      <c r="G544" t="inlineStr"/>
      <c r="H544" t="inlineStr"/>
      <c r="I544" t="inlineStr"/>
      <c r="J544" t="inlineStr"/>
      <c r="K544" t="inlineStr"/>
      <c r="L544" t="inlineStr"/>
      <c r="M544" t="inlineStr"/>
      <c r="N544" t="n">
        <v>285</v>
      </c>
      <c r="O544" t="inlineStr"/>
      <c r="P544" t="inlineStr"/>
    </row>
    <row r="545" ht="15" customHeight="1">
      <c r="A545" s="154" t="inlineStr">
        <is>
          <t>Produits transformés</t>
        </is>
      </c>
      <c r="B545" t="inlineStr">
        <is>
          <t>Alimentation animale</t>
        </is>
      </c>
      <c r="C545" t="inlineStr">
        <is>
          <t>Viande bovine</t>
        </is>
      </c>
      <c r="D545" t="inlineStr">
        <is>
          <t>France</t>
        </is>
      </c>
      <c r="E545" t="inlineStr">
        <is>
          <t>2019</t>
        </is>
      </c>
      <c r="F545" t="inlineStr">
        <is>
          <t>kt</t>
        </is>
      </c>
      <c r="G545" t="inlineStr"/>
      <c r="H545" t="inlineStr"/>
      <c r="I545" t="inlineStr"/>
      <c r="J545" t="inlineStr"/>
      <c r="K545" t="inlineStr"/>
      <c r="L545" t="inlineStr"/>
      <c r="M545" t="inlineStr"/>
      <c r="N545" t="n">
        <v>111</v>
      </c>
      <c r="O545" t="inlineStr"/>
      <c r="P545" t="inlineStr"/>
    </row>
    <row r="546" ht="15" customHeight="1">
      <c r="A546" s="154" t="inlineStr">
        <is>
          <t>Produits transformés</t>
        </is>
      </c>
      <c r="B546" t="inlineStr">
        <is>
          <t>Usages alimentaires</t>
        </is>
      </c>
      <c r="C546" t="inlineStr">
        <is>
          <t>Viande bovine</t>
        </is>
      </c>
      <c r="D546" t="inlineStr">
        <is>
          <t>France</t>
        </is>
      </c>
      <c r="E546" t="inlineStr">
        <is>
          <t>2019</t>
        </is>
      </c>
      <c r="F546" t="inlineStr">
        <is>
          <t>kt</t>
        </is>
      </c>
      <c r="G546" t="inlineStr"/>
      <c r="H546" t="inlineStr"/>
      <c r="I546" t="inlineStr"/>
      <c r="J546" t="inlineStr"/>
      <c r="K546" t="inlineStr"/>
      <c r="L546" t="inlineStr"/>
      <c r="M546" t="inlineStr"/>
      <c r="N546" t="n">
        <v>120</v>
      </c>
      <c r="O546" t="inlineStr"/>
      <c r="P546" t="inlineStr"/>
    </row>
    <row r="547" ht="15" customHeight="1">
      <c r="A547" s="154" t="inlineStr">
        <is>
          <t>Produits transformés</t>
        </is>
      </c>
      <c r="B547" t="inlineStr">
        <is>
          <t>Débouchés</t>
        </is>
      </c>
      <c r="C547" t="inlineStr">
        <is>
          <t>Viande bovine</t>
        </is>
      </c>
      <c r="D547" t="inlineStr">
        <is>
          <t>France</t>
        </is>
      </c>
      <c r="E547" t="inlineStr">
        <is>
          <t>2019</t>
        </is>
      </c>
      <c r="F547" t="inlineStr">
        <is>
          <t>kt</t>
        </is>
      </c>
      <c r="G547" t="inlineStr"/>
      <c r="H547" t="inlineStr"/>
      <c r="I547" t="inlineStr"/>
      <c r="J547" t="inlineStr"/>
      <c r="K547" t="inlineStr"/>
      <c r="L547" t="inlineStr"/>
      <c r="M547" t="inlineStr"/>
      <c r="N547" t="n">
        <v>278</v>
      </c>
      <c r="O547" t="inlineStr"/>
      <c r="P547" t="inlineStr"/>
    </row>
    <row r="548" ht="15" customHeight="1">
      <c r="A548" s="154" t="inlineStr">
        <is>
          <t>Produits transformés</t>
        </is>
      </c>
      <c r="B548" t="inlineStr">
        <is>
          <t>Usages non-alimentaires</t>
        </is>
      </c>
      <c r="C548" t="inlineStr">
        <is>
          <t>Viande bovine</t>
        </is>
      </c>
      <c r="D548" t="inlineStr">
        <is>
          <t>France</t>
        </is>
      </c>
      <c r="E548" t="inlineStr">
        <is>
          <t>2019</t>
        </is>
      </c>
      <c r="F548" t="inlineStr">
        <is>
          <t>kt</t>
        </is>
      </c>
      <c r="G548" t="inlineStr"/>
      <c r="H548" t="inlineStr"/>
      <c r="I548" t="inlineStr"/>
      <c r="J548" t="inlineStr"/>
      <c r="K548" t="inlineStr"/>
      <c r="L548" t="inlineStr"/>
      <c r="M548" t="inlineStr"/>
      <c r="N548" t="n">
        <v>158</v>
      </c>
      <c r="O548" t="inlineStr"/>
      <c r="P548" t="inlineStr"/>
    </row>
    <row r="549" ht="15" customHeight="1">
      <c r="A549" s="154" t="inlineStr">
        <is>
          <t>Produits transformés</t>
        </is>
      </c>
      <c r="B549" t="inlineStr">
        <is>
          <t>Autres IAA</t>
        </is>
      </c>
      <c r="C549" t="inlineStr">
        <is>
          <t>Viande bovine</t>
        </is>
      </c>
      <c r="D549" t="inlineStr">
        <is>
          <t>France</t>
        </is>
      </c>
      <c r="E549" t="inlineStr">
        <is>
          <t>2019</t>
        </is>
      </c>
      <c r="F549" t="inlineStr">
        <is>
          <t>kt</t>
        </is>
      </c>
      <c r="G549" t="inlineStr"/>
      <c r="H549" t="inlineStr"/>
      <c r="I549" t="inlineStr"/>
      <c r="J549" t="inlineStr"/>
      <c r="K549" t="inlineStr"/>
      <c r="L549" t="inlineStr"/>
      <c r="M549" t="inlineStr"/>
      <c r="N549" t="n">
        <v>8.74</v>
      </c>
      <c r="O549" t="inlineStr"/>
      <c r="P549" t="inlineStr"/>
    </row>
    <row r="550" ht="15" customHeight="1">
      <c r="A550" s="154" t="inlineStr">
        <is>
          <t>Produits transformés</t>
        </is>
      </c>
      <c r="B550" t="inlineStr">
        <is>
          <t>Alimentation humaine</t>
        </is>
      </c>
      <c r="C550" t="inlineStr">
        <is>
          <t>Viande bovine</t>
        </is>
      </c>
      <c r="D550" t="inlineStr">
        <is>
          <t>France</t>
        </is>
      </c>
      <c r="E550" t="inlineStr">
        <is>
          <t>2019</t>
        </is>
      </c>
      <c r="F550" t="inlineStr">
        <is>
          <t>kt</t>
        </is>
      </c>
      <c r="G550" t="inlineStr"/>
      <c r="H550" t="inlineStr"/>
      <c r="I550" t="inlineStr"/>
      <c r="J550" t="inlineStr"/>
      <c r="K550" t="inlineStr"/>
      <c r="L550" t="inlineStr"/>
      <c r="M550" t="inlineStr"/>
      <c r="N550" t="n">
        <v>8.74</v>
      </c>
      <c r="O550" t="inlineStr"/>
      <c r="P550" t="inlineStr"/>
    </row>
    <row r="551" ht="15" customHeight="1">
      <c r="A551" s="154" t="inlineStr">
        <is>
          <t>Farines et graisses animales</t>
        </is>
      </c>
      <c r="B551" t="inlineStr">
        <is>
          <t>Energie</t>
        </is>
      </c>
      <c r="C551" t="inlineStr">
        <is>
          <t>Viande bovine</t>
        </is>
      </c>
      <c r="D551" t="inlineStr">
        <is>
          <t>France</t>
        </is>
      </c>
      <c r="E551" t="inlineStr">
        <is>
          <t>2019</t>
        </is>
      </c>
      <c r="F551" t="inlineStr">
        <is>
          <t>kt</t>
        </is>
      </c>
      <c r="G551" t="inlineStr"/>
      <c r="H551" t="inlineStr"/>
      <c r="I551" t="inlineStr"/>
      <c r="J551" t="inlineStr"/>
      <c r="K551" t="inlineStr"/>
      <c r="L551" t="inlineStr"/>
      <c r="M551" t="inlineStr"/>
      <c r="N551" t="n">
        <v>110</v>
      </c>
      <c r="O551" t="inlineStr"/>
      <c r="P551" t="inlineStr"/>
    </row>
    <row r="552" ht="15" customHeight="1">
      <c r="A552" s="154" t="inlineStr">
        <is>
          <t>Farines et graisses animales</t>
        </is>
      </c>
      <c r="B552" t="inlineStr">
        <is>
          <t>Fertilisation</t>
        </is>
      </c>
      <c r="C552" t="inlineStr">
        <is>
          <t>Viande bovine</t>
        </is>
      </c>
      <c r="D552" t="inlineStr">
        <is>
          <t>France</t>
        </is>
      </c>
      <c r="E552" t="inlineStr">
        <is>
          <t>2019</t>
        </is>
      </c>
      <c r="F552" t="inlineStr">
        <is>
          <t>kt</t>
        </is>
      </c>
      <c r="G552" t="inlineStr"/>
      <c r="H552" t="inlineStr"/>
      <c r="I552" t="inlineStr"/>
      <c r="J552" t="inlineStr"/>
      <c r="K552" t="inlineStr"/>
      <c r="L552" t="inlineStr"/>
      <c r="M552" t="inlineStr"/>
      <c r="N552" t="n">
        <v>18.2</v>
      </c>
      <c r="O552" t="inlineStr"/>
      <c r="P552" t="inlineStr"/>
    </row>
    <row r="553" ht="15" customHeight="1">
      <c r="A553" s="154" t="inlineStr">
        <is>
          <t>Farines et graisses animales</t>
        </is>
      </c>
      <c r="B553" t="inlineStr">
        <is>
          <t>Usages non-alimentaires</t>
        </is>
      </c>
      <c r="C553" t="inlineStr">
        <is>
          <t>Viande bovine</t>
        </is>
      </c>
      <c r="D553" t="inlineStr">
        <is>
          <t>France</t>
        </is>
      </c>
      <c r="E553" t="inlineStr">
        <is>
          <t>2019</t>
        </is>
      </c>
      <c r="F553" t="inlineStr">
        <is>
          <t>kt</t>
        </is>
      </c>
      <c r="G553" t="inlineStr"/>
      <c r="H553" t="inlineStr"/>
      <c r="I553" t="inlineStr"/>
      <c r="J553" t="inlineStr"/>
      <c r="K553" t="inlineStr"/>
      <c r="L553" t="inlineStr"/>
      <c r="M553" t="inlineStr"/>
      <c r="N553" t="n">
        <v>128</v>
      </c>
      <c r="O553" t="inlineStr"/>
      <c r="P553" t="inlineStr"/>
    </row>
    <row r="554" ht="15" customHeight="1">
      <c r="A554" s="154" t="inlineStr">
        <is>
          <t>Farines et graisses animales</t>
        </is>
      </c>
      <c r="B554" t="inlineStr">
        <is>
          <t>Débouchés</t>
        </is>
      </c>
      <c r="C554" t="inlineStr">
        <is>
          <t>Viande bovine</t>
        </is>
      </c>
      <c r="D554" t="inlineStr">
        <is>
          <t>France</t>
        </is>
      </c>
      <c r="E554" t="inlineStr">
        <is>
          <t>2019</t>
        </is>
      </c>
      <c r="F554" t="inlineStr">
        <is>
          <t>kt</t>
        </is>
      </c>
      <c r="G554" t="inlineStr"/>
      <c r="H554" t="inlineStr"/>
      <c r="I554" t="inlineStr"/>
      <c r="J554" t="inlineStr"/>
      <c r="K554" t="inlineStr"/>
      <c r="L554" t="inlineStr"/>
      <c r="M554" t="inlineStr"/>
      <c r="N554" t="n">
        <v>128</v>
      </c>
      <c r="O554" t="inlineStr"/>
      <c r="P554" t="inlineStr"/>
    </row>
    <row r="555" ht="15" customHeight="1">
      <c r="A555" s="154" t="inlineStr">
        <is>
          <t>Farines animales</t>
        </is>
      </c>
      <c r="B555" t="inlineStr">
        <is>
          <t>Energie</t>
        </is>
      </c>
      <c r="C555" t="inlineStr">
        <is>
          <t>Viande bovine</t>
        </is>
      </c>
      <c r="D555" t="inlineStr">
        <is>
          <t>France</t>
        </is>
      </c>
      <c r="E555" t="inlineStr">
        <is>
          <t>2019</t>
        </is>
      </c>
      <c r="F555" t="inlineStr">
        <is>
          <t>kt</t>
        </is>
      </c>
      <c r="G555" t="inlineStr">
        <is>
          <t>Valorisation des farines animales en énergie</t>
        </is>
      </c>
      <c r="H555" t="inlineStr">
        <is>
          <t>SIFCO</t>
        </is>
      </c>
      <c r="I555" t="inlineStr">
        <is>
          <t>Statistique comprenant également les autres espèces ainsi que les exportations = extrapolation à partir de la production de C3 de chaque espèce et des exportations tous débouchés confondus</t>
        </is>
      </c>
      <c r="J555" t="inlineStr">
        <is>
          <t>Volume</t>
        </is>
      </c>
      <c r="K555" t="inlineStr">
        <is>
          <t>Valorisation des farines animales en énergie</t>
        </is>
      </c>
      <c r="L555" t="inlineStr">
        <is>
          <t>Coproduits - SIFCO</t>
        </is>
      </c>
      <c r="M555" t="inlineStr">
        <is>
          <t>Très faible</t>
        </is>
      </c>
      <c r="N555" t="n">
        <v>70.8</v>
      </c>
      <c r="O555" t="inlineStr"/>
      <c r="P555" t="inlineStr"/>
    </row>
    <row r="556" ht="15" customHeight="1">
      <c r="A556" s="154" t="inlineStr">
        <is>
          <t>Farines animales</t>
        </is>
      </c>
      <c r="B556" t="inlineStr">
        <is>
          <t>Fertilisation</t>
        </is>
      </c>
      <c r="C556" t="inlineStr">
        <is>
          <t>Viande bovine</t>
        </is>
      </c>
      <c r="D556" t="inlineStr">
        <is>
          <t>France</t>
        </is>
      </c>
      <c r="E556" t="inlineStr">
        <is>
          <t>2019</t>
        </is>
      </c>
      <c r="F556" t="inlineStr">
        <is>
          <t>kt</t>
        </is>
      </c>
      <c r="G556" t="inlineStr">
        <is>
          <t>Valorisation des farines animales en fertilisation</t>
        </is>
      </c>
      <c r="H556" t="inlineStr">
        <is>
          <t>SIFCO</t>
        </is>
      </c>
      <c r="I556" t="inlineStr">
        <is>
          <t>Statistique comprenant également les autres espèces ainsi que les exportations = extrapolation à partir de la production de C3 de chaque espèce et des exportations tous débouchés confondus</t>
        </is>
      </c>
      <c r="J556" t="inlineStr">
        <is>
          <t>Volume</t>
        </is>
      </c>
      <c r="K556" t="inlineStr">
        <is>
          <t>Valorisation des farines animales en fertilisation</t>
        </is>
      </c>
      <c r="L556" t="inlineStr">
        <is>
          <t>Coproduits - SIFCO</t>
        </is>
      </c>
      <c r="M556" t="inlineStr">
        <is>
          <t>Très faible</t>
        </is>
      </c>
      <c r="N556" t="n">
        <v>18.2</v>
      </c>
      <c r="O556" t="inlineStr"/>
      <c r="P556" t="inlineStr"/>
    </row>
    <row r="557" ht="15" customHeight="1">
      <c r="A557" s="154" t="inlineStr">
        <is>
          <t>Farines animales</t>
        </is>
      </c>
      <c r="B557" t="inlineStr">
        <is>
          <t>Usages non-alimentaires</t>
        </is>
      </c>
      <c r="C557" t="inlineStr">
        <is>
          <t>Viande bovine</t>
        </is>
      </c>
      <c r="D557" t="inlineStr">
        <is>
          <t>France</t>
        </is>
      </c>
      <c r="E557" t="inlineStr">
        <is>
          <t>2019</t>
        </is>
      </c>
      <c r="F557" t="inlineStr">
        <is>
          <t>kt</t>
        </is>
      </c>
      <c r="G557" t="inlineStr"/>
      <c r="H557" t="inlineStr"/>
      <c r="I557" t="inlineStr"/>
      <c r="J557" t="inlineStr"/>
      <c r="K557" t="inlineStr"/>
      <c r="L557" t="inlineStr"/>
      <c r="M557" t="inlineStr"/>
      <c r="N557" t="n">
        <v>89</v>
      </c>
      <c r="O557" t="inlineStr"/>
      <c r="P557" t="inlineStr"/>
    </row>
    <row r="558" ht="15" customHeight="1">
      <c r="A558" s="154" t="inlineStr">
        <is>
          <t>Farines animales</t>
        </is>
      </c>
      <c r="B558" t="inlineStr">
        <is>
          <t>Débouchés</t>
        </is>
      </c>
      <c r="C558" t="inlineStr">
        <is>
          <t>Viande bovine</t>
        </is>
      </c>
      <c r="D558" t="inlineStr">
        <is>
          <t>France</t>
        </is>
      </c>
      <c r="E558" t="inlineStr">
        <is>
          <t>2019</t>
        </is>
      </c>
      <c r="F558" t="inlineStr">
        <is>
          <t>kt</t>
        </is>
      </c>
      <c r="G558" t="inlineStr"/>
      <c r="H558" t="inlineStr"/>
      <c r="I558" t="inlineStr"/>
      <c r="J558" t="inlineStr"/>
      <c r="K558" t="inlineStr"/>
      <c r="L558" t="inlineStr"/>
      <c r="M558" t="inlineStr"/>
      <c r="N558" t="n">
        <v>89</v>
      </c>
      <c r="O558" t="inlineStr"/>
      <c r="P558" t="inlineStr"/>
    </row>
    <row r="559" ht="15" customHeight="1">
      <c r="A559" s="154" t="inlineStr">
        <is>
          <t>Graisses animales</t>
        </is>
      </c>
      <c r="B559" t="inlineStr">
        <is>
          <t>Energie</t>
        </is>
      </c>
      <c r="C559" t="inlineStr">
        <is>
          <t>Viande bovine</t>
        </is>
      </c>
      <c r="D559" t="inlineStr">
        <is>
          <t>France</t>
        </is>
      </c>
      <c r="E559" t="inlineStr">
        <is>
          <t>2019</t>
        </is>
      </c>
      <c r="F559" t="inlineStr">
        <is>
          <t>kt</t>
        </is>
      </c>
      <c r="G559" t="inlineStr">
        <is>
          <t>Valorisation des graisses animales en énergie</t>
        </is>
      </c>
      <c r="H559" t="inlineStr">
        <is>
          <t>SIFCO</t>
        </is>
      </c>
      <c r="I559" t="inlineStr">
        <is>
          <t>Statistique comprenant également les autres espèces ainsi que les exportations = extrapolation à partir de la production de C3 de chaque espèce et des exportations tous débouchés confondus</t>
        </is>
      </c>
      <c r="J559" t="inlineStr">
        <is>
          <t>Volume</t>
        </is>
      </c>
      <c r="K559" t="inlineStr">
        <is>
          <t>Valorisation des graisses animales en énergie</t>
        </is>
      </c>
      <c r="L559" t="inlineStr">
        <is>
          <t>Coproduits - SIFCO</t>
        </is>
      </c>
      <c r="M559" t="inlineStr">
        <is>
          <t>Très faible</t>
        </is>
      </c>
      <c r="N559" t="n">
        <v>39</v>
      </c>
      <c r="O559" t="inlineStr"/>
      <c r="P559" t="inlineStr"/>
    </row>
    <row r="560" ht="15" customHeight="1">
      <c r="A560" s="154" t="inlineStr">
        <is>
          <t>Graisses animales</t>
        </is>
      </c>
      <c r="B560" t="inlineStr">
        <is>
          <t>Usages non-alimentaires</t>
        </is>
      </c>
      <c r="C560" t="inlineStr">
        <is>
          <t>Viande bovine</t>
        </is>
      </c>
      <c r="D560" t="inlineStr">
        <is>
          <t>France</t>
        </is>
      </c>
      <c r="E560" t="inlineStr">
        <is>
          <t>2019</t>
        </is>
      </c>
      <c r="F560" t="inlineStr">
        <is>
          <t>kt</t>
        </is>
      </c>
      <c r="G560" t="inlineStr"/>
      <c r="H560" t="inlineStr"/>
      <c r="I560" t="inlineStr"/>
      <c r="J560" t="inlineStr"/>
      <c r="K560" t="inlineStr"/>
      <c r="L560" t="inlineStr"/>
      <c r="M560" t="inlineStr"/>
      <c r="N560" t="n">
        <v>39</v>
      </c>
      <c r="O560" t="inlineStr"/>
      <c r="P560" t="inlineStr"/>
    </row>
    <row r="561" ht="15" customHeight="1">
      <c r="A561" s="154" t="inlineStr">
        <is>
          <t>Graisses animales</t>
        </is>
      </c>
      <c r="B561" t="inlineStr">
        <is>
          <t>Débouchés</t>
        </is>
      </c>
      <c r="C561" t="inlineStr">
        <is>
          <t>Viande bovine</t>
        </is>
      </c>
      <c r="D561" t="inlineStr">
        <is>
          <t>France</t>
        </is>
      </c>
      <c r="E561" t="inlineStr">
        <is>
          <t>2019</t>
        </is>
      </c>
      <c r="F561" t="inlineStr">
        <is>
          <t>kt</t>
        </is>
      </c>
      <c r="G561" t="inlineStr"/>
      <c r="H561" t="inlineStr"/>
      <c r="I561" t="inlineStr"/>
      <c r="J561" t="inlineStr"/>
      <c r="K561" t="inlineStr"/>
      <c r="L561" t="inlineStr"/>
      <c r="M561" t="inlineStr"/>
      <c r="N561" t="n">
        <v>39</v>
      </c>
      <c r="O561" t="inlineStr"/>
      <c r="P561" t="inlineStr"/>
    </row>
    <row r="562" ht="15" customHeight="1">
      <c r="A562" s="154" t="inlineStr">
        <is>
          <t>PAT et CGA</t>
        </is>
      </c>
      <c r="B562" t="inlineStr">
        <is>
          <t>Alimentation animale rente</t>
        </is>
      </c>
      <c r="C562" t="inlineStr">
        <is>
          <t>Viande bovine</t>
        </is>
      </c>
      <c r="D562" t="inlineStr">
        <is>
          <t>France</t>
        </is>
      </c>
      <c r="E562" t="inlineStr">
        <is>
          <t>2019</t>
        </is>
      </c>
      <c r="F562" t="inlineStr">
        <is>
          <t>kt</t>
        </is>
      </c>
      <c r="G562" t="inlineStr"/>
      <c r="H562" t="inlineStr"/>
      <c r="I562" t="inlineStr"/>
      <c r="J562" t="inlineStr"/>
      <c r="K562" t="inlineStr"/>
      <c r="L562" t="inlineStr"/>
      <c r="M562" t="inlineStr"/>
      <c r="N562" t="n">
        <v>7.92</v>
      </c>
      <c r="O562" t="inlineStr"/>
      <c r="P562" t="inlineStr"/>
    </row>
    <row r="563" ht="15" customHeight="1">
      <c r="A563" s="154" t="inlineStr">
        <is>
          <t>PAT et CGA</t>
        </is>
      </c>
      <c r="B563" t="inlineStr">
        <is>
          <t>Petfood</t>
        </is>
      </c>
      <c r="C563" t="inlineStr">
        <is>
          <t>Viande bovine</t>
        </is>
      </c>
      <c r="D563" t="inlineStr">
        <is>
          <t>France</t>
        </is>
      </c>
      <c r="E563" t="inlineStr">
        <is>
          <t>2019</t>
        </is>
      </c>
      <c r="F563" t="inlineStr">
        <is>
          <t>kt</t>
        </is>
      </c>
      <c r="G563" t="inlineStr"/>
      <c r="H563" t="inlineStr"/>
      <c r="I563" t="inlineStr"/>
      <c r="J563" t="inlineStr"/>
      <c r="K563" t="inlineStr"/>
      <c r="L563" t="inlineStr"/>
      <c r="M563" t="inlineStr"/>
      <c r="N563" t="n">
        <v>99.8</v>
      </c>
      <c r="O563" t="inlineStr"/>
      <c r="P563" t="inlineStr"/>
    </row>
    <row r="564" ht="15" customHeight="1">
      <c r="A564" s="154" t="inlineStr">
        <is>
          <t>PAT et CGA</t>
        </is>
      </c>
      <c r="B564" t="inlineStr">
        <is>
          <t>Aquaculture</t>
        </is>
      </c>
      <c r="C564" t="inlineStr">
        <is>
          <t>Viande bovine</t>
        </is>
      </c>
      <c r="D564" t="inlineStr">
        <is>
          <t>France</t>
        </is>
      </c>
      <c r="E564" t="inlineStr">
        <is>
          <t>2019</t>
        </is>
      </c>
      <c r="F564" t="inlineStr">
        <is>
          <t>kt</t>
        </is>
      </c>
      <c r="G564" t="inlineStr"/>
      <c r="H564" t="inlineStr"/>
      <c r="I564" t="inlineStr"/>
      <c r="J564" t="inlineStr"/>
      <c r="K564" t="inlineStr"/>
      <c r="L564" t="inlineStr"/>
      <c r="M564" t="inlineStr"/>
      <c r="N564" t="n">
        <v>3.33</v>
      </c>
      <c r="O564" t="inlineStr"/>
      <c r="P564" t="inlineStr"/>
    </row>
    <row r="565" ht="15" customHeight="1">
      <c r="A565" s="154" t="inlineStr">
        <is>
          <t>PAT et CGA</t>
        </is>
      </c>
      <c r="B565" t="inlineStr">
        <is>
          <t>Energie</t>
        </is>
      </c>
      <c r="C565" t="inlineStr">
        <is>
          <t>Viande bovine</t>
        </is>
      </c>
      <c r="D565" t="inlineStr">
        <is>
          <t>France</t>
        </is>
      </c>
      <c r="E565" t="inlineStr">
        <is>
          <t>2019</t>
        </is>
      </c>
      <c r="F565" t="inlineStr">
        <is>
          <t>kt</t>
        </is>
      </c>
      <c r="G565" t="inlineStr"/>
      <c r="H565" t="inlineStr"/>
      <c r="I565" t="inlineStr"/>
      <c r="J565" t="inlineStr"/>
      <c r="K565" t="inlineStr"/>
      <c r="L565" t="inlineStr"/>
      <c r="M565" t="inlineStr"/>
      <c r="N565" t="n">
        <v>7.49</v>
      </c>
      <c r="O565" t="inlineStr"/>
      <c r="P565" t="inlineStr"/>
    </row>
    <row r="566" ht="15" customHeight="1">
      <c r="A566" s="154" t="inlineStr">
        <is>
          <t>PAT et CGA</t>
        </is>
      </c>
      <c r="B566" t="inlineStr">
        <is>
          <t>Fertilisation</t>
        </is>
      </c>
      <c r="C566" t="inlineStr">
        <is>
          <t>Viande bovine</t>
        </is>
      </c>
      <c r="D566" t="inlineStr">
        <is>
          <t>France</t>
        </is>
      </c>
      <c r="E566" t="inlineStr">
        <is>
          <t>2019</t>
        </is>
      </c>
      <c r="F566" t="inlineStr">
        <is>
          <t>kt</t>
        </is>
      </c>
      <c r="G566" t="inlineStr"/>
      <c r="H566" t="inlineStr"/>
      <c r="I566" t="inlineStr"/>
      <c r="J566" t="inlineStr"/>
      <c r="K566" t="inlineStr"/>
      <c r="L566" t="inlineStr"/>
      <c r="M566" t="inlineStr"/>
      <c r="N566" t="n">
        <v>6.17</v>
      </c>
      <c r="O566" t="inlineStr"/>
      <c r="P566" t="inlineStr"/>
    </row>
    <row r="567" ht="15" customHeight="1">
      <c r="A567" s="154" t="inlineStr">
        <is>
          <t>PAT et CGA</t>
        </is>
      </c>
      <c r="B567" t="inlineStr">
        <is>
          <t>Autres industries</t>
        </is>
      </c>
      <c r="C567" t="inlineStr">
        <is>
          <t>Viande bovine</t>
        </is>
      </c>
      <c r="D567" t="inlineStr">
        <is>
          <t>France</t>
        </is>
      </c>
      <c r="E567" t="inlineStr">
        <is>
          <t>2019</t>
        </is>
      </c>
      <c r="F567" t="inlineStr">
        <is>
          <t>kt</t>
        </is>
      </c>
      <c r="G567" t="inlineStr"/>
      <c r="H567" t="inlineStr"/>
      <c r="I567" t="inlineStr"/>
      <c r="J567" t="inlineStr"/>
      <c r="K567" t="inlineStr"/>
      <c r="L567" t="inlineStr"/>
      <c r="M567" t="inlineStr"/>
      <c r="N567" t="n">
        <v>16.9</v>
      </c>
      <c r="O567" t="inlineStr"/>
      <c r="P567" t="inlineStr"/>
    </row>
    <row r="568" ht="15" customHeight="1">
      <c r="A568" s="154" t="inlineStr">
        <is>
          <t>PAT et CGA</t>
        </is>
      </c>
      <c r="B568" t="inlineStr">
        <is>
          <t>Autres usages (ou usages inconnus)</t>
        </is>
      </c>
      <c r="C568" t="inlineStr">
        <is>
          <t>Viande bovine</t>
        </is>
      </c>
      <c r="D568" t="inlineStr">
        <is>
          <t>France</t>
        </is>
      </c>
      <c r="E568" t="inlineStr">
        <is>
          <t>2019</t>
        </is>
      </c>
      <c r="F568" t="inlineStr">
        <is>
          <t>kt</t>
        </is>
      </c>
      <c r="G568" t="inlineStr"/>
      <c r="H568" t="inlineStr"/>
      <c r="I568" t="inlineStr"/>
      <c r="J568" t="inlineStr"/>
      <c r="K568" t="inlineStr"/>
      <c r="L568" t="inlineStr"/>
      <c r="M568" t="inlineStr"/>
      <c r="N568" t="n">
        <v>0</v>
      </c>
      <c r="O568" t="inlineStr"/>
      <c r="P568" t="inlineStr"/>
    </row>
    <row r="569" ht="15" customHeight="1">
      <c r="A569" s="154" t="inlineStr">
        <is>
          <t>PAT et CGA</t>
        </is>
      </c>
      <c r="B569" t="inlineStr">
        <is>
          <t>Export</t>
        </is>
      </c>
      <c r="C569" t="inlineStr">
        <is>
          <t>Viande bovine</t>
        </is>
      </c>
      <c r="D569" t="inlineStr">
        <is>
          <t>France</t>
        </is>
      </c>
      <c r="E569" t="inlineStr">
        <is>
          <t>2019</t>
        </is>
      </c>
      <c r="F569" t="inlineStr">
        <is>
          <t>kt</t>
        </is>
      </c>
      <c r="G569" t="inlineStr"/>
      <c r="H569" t="inlineStr"/>
      <c r="I569" t="inlineStr"/>
      <c r="J569" t="inlineStr"/>
      <c r="K569" t="inlineStr"/>
      <c r="L569" t="inlineStr"/>
      <c r="M569" t="inlineStr"/>
      <c r="N569" t="n">
        <v>285</v>
      </c>
      <c r="O569" t="inlineStr"/>
      <c r="P569" t="inlineStr"/>
    </row>
    <row r="570" ht="15" customHeight="1">
      <c r="A570" s="154" t="inlineStr">
        <is>
          <t>PAT et CGA</t>
        </is>
      </c>
      <c r="B570" t="inlineStr">
        <is>
          <t>Alimentation animale</t>
        </is>
      </c>
      <c r="C570" t="inlineStr">
        <is>
          <t>Viande bovine</t>
        </is>
      </c>
      <c r="D570" t="inlineStr">
        <is>
          <t>France</t>
        </is>
      </c>
      <c r="E570" t="inlineStr">
        <is>
          <t>2019</t>
        </is>
      </c>
      <c r="F570" t="inlineStr">
        <is>
          <t>kt</t>
        </is>
      </c>
      <c r="G570" t="inlineStr"/>
      <c r="H570" t="inlineStr"/>
      <c r="I570" t="inlineStr"/>
      <c r="J570" t="inlineStr"/>
      <c r="K570" t="inlineStr"/>
      <c r="L570" t="inlineStr"/>
      <c r="M570" t="inlineStr"/>
      <c r="N570" t="n">
        <v>111</v>
      </c>
      <c r="O570" t="inlineStr"/>
      <c r="P570" t="inlineStr"/>
    </row>
    <row r="571" ht="15" customHeight="1">
      <c r="A571" s="154" t="inlineStr">
        <is>
          <t>PAT et CGA</t>
        </is>
      </c>
      <c r="B571" t="inlineStr">
        <is>
          <t>Usages alimentaires</t>
        </is>
      </c>
      <c r="C571" t="inlineStr">
        <is>
          <t>Viande bovine</t>
        </is>
      </c>
      <c r="D571" t="inlineStr">
        <is>
          <t>France</t>
        </is>
      </c>
      <c r="E571" t="inlineStr">
        <is>
          <t>2019</t>
        </is>
      </c>
      <c r="F571" t="inlineStr">
        <is>
          <t>kt</t>
        </is>
      </c>
      <c r="G571" t="inlineStr"/>
      <c r="H571" t="inlineStr"/>
      <c r="I571" t="inlineStr"/>
      <c r="J571" t="inlineStr"/>
      <c r="K571" t="inlineStr"/>
      <c r="L571" t="inlineStr"/>
      <c r="M571" t="inlineStr"/>
      <c r="N571" t="n">
        <v>120</v>
      </c>
      <c r="O571" t="inlineStr"/>
      <c r="P571" t="inlineStr"/>
    </row>
    <row r="572" ht="15" customHeight="1">
      <c r="A572" s="154" t="inlineStr">
        <is>
          <t>PAT et CGA</t>
        </is>
      </c>
      <c r="B572" t="inlineStr">
        <is>
          <t>Débouchés</t>
        </is>
      </c>
      <c r="C572" t="inlineStr">
        <is>
          <t>Viande bovine</t>
        </is>
      </c>
      <c r="D572" t="inlineStr">
        <is>
          <t>France</t>
        </is>
      </c>
      <c r="E572" t="inlineStr">
        <is>
          <t>2019</t>
        </is>
      </c>
      <c r="F572" t="inlineStr">
        <is>
          <t>kt</t>
        </is>
      </c>
      <c r="G572" t="inlineStr"/>
      <c r="H572" t="inlineStr"/>
      <c r="I572" t="inlineStr"/>
      <c r="J572" t="inlineStr"/>
      <c r="K572" t="inlineStr"/>
      <c r="L572" t="inlineStr"/>
      <c r="M572" t="inlineStr"/>
      <c r="N572" t="n">
        <v>150</v>
      </c>
      <c r="O572" t="inlineStr"/>
      <c r="P572" t="inlineStr"/>
    </row>
    <row r="573" ht="15" customHeight="1">
      <c r="A573" s="154" t="inlineStr">
        <is>
          <t>PAT et CGA</t>
        </is>
      </c>
      <c r="B573" t="inlineStr">
        <is>
          <t>Usages non-alimentaires</t>
        </is>
      </c>
      <c r="C573" t="inlineStr">
        <is>
          <t>Viande bovine</t>
        </is>
      </c>
      <c r="D573" t="inlineStr">
        <is>
          <t>France</t>
        </is>
      </c>
      <c r="E573" t="inlineStr">
        <is>
          <t>2019</t>
        </is>
      </c>
      <c r="F573" t="inlineStr">
        <is>
          <t>kt</t>
        </is>
      </c>
      <c r="G573" t="inlineStr"/>
      <c r="H573" t="inlineStr"/>
      <c r="I573" t="inlineStr"/>
      <c r="J573" t="inlineStr"/>
      <c r="K573" t="inlineStr"/>
      <c r="L573" t="inlineStr"/>
      <c r="M573" t="inlineStr"/>
      <c r="N573" t="n">
        <v>30.5</v>
      </c>
      <c r="O573" t="inlineStr"/>
      <c r="P573" t="inlineStr"/>
    </row>
    <row r="574" ht="15" customHeight="1">
      <c r="A574" s="154" t="inlineStr">
        <is>
          <t>PAT et CGA</t>
        </is>
      </c>
      <c r="B574" t="inlineStr">
        <is>
          <t>Autres IAA</t>
        </is>
      </c>
      <c r="C574" t="inlineStr">
        <is>
          <t>Viande bovine</t>
        </is>
      </c>
      <c r="D574" t="inlineStr">
        <is>
          <t>France</t>
        </is>
      </c>
      <c r="E574" t="inlineStr">
        <is>
          <t>2019</t>
        </is>
      </c>
      <c r="F574" t="inlineStr">
        <is>
          <t>kt</t>
        </is>
      </c>
      <c r="G574" t="inlineStr"/>
      <c r="H574" t="inlineStr"/>
      <c r="I574" t="inlineStr"/>
      <c r="J574" t="inlineStr"/>
      <c r="K574" t="inlineStr"/>
      <c r="L574" t="inlineStr"/>
      <c r="M574" t="inlineStr"/>
      <c r="N574" t="n">
        <v>8.74</v>
      </c>
      <c r="O574" t="inlineStr"/>
      <c r="P574" t="inlineStr"/>
    </row>
    <row r="575" ht="15" customHeight="1">
      <c r="A575" s="154" t="inlineStr">
        <is>
          <t>PAT et CGA</t>
        </is>
      </c>
      <c r="B575" t="inlineStr">
        <is>
          <t>Alimentation humaine</t>
        </is>
      </c>
      <c r="C575" t="inlineStr">
        <is>
          <t>Viande bovine</t>
        </is>
      </c>
      <c r="D575" t="inlineStr">
        <is>
          <t>France</t>
        </is>
      </c>
      <c r="E575" t="inlineStr">
        <is>
          <t>2019</t>
        </is>
      </c>
      <c r="F575" t="inlineStr">
        <is>
          <t>kt</t>
        </is>
      </c>
      <c r="G575" t="inlineStr"/>
      <c r="H575" t="inlineStr"/>
      <c r="I575" t="inlineStr"/>
      <c r="J575" t="inlineStr"/>
      <c r="K575" t="inlineStr"/>
      <c r="L575" t="inlineStr"/>
      <c r="M575" t="inlineStr"/>
      <c r="N575" t="n">
        <v>8.74</v>
      </c>
      <c r="O575" t="inlineStr"/>
      <c r="P575" t="inlineStr"/>
    </row>
    <row r="576" ht="15" customHeight="1">
      <c r="A576" s="154" t="inlineStr">
        <is>
          <t>Protéines animales transformées</t>
        </is>
      </c>
      <c r="B576" t="inlineStr">
        <is>
          <t>Alimentation animale rente</t>
        </is>
      </c>
      <c r="C576" t="inlineStr">
        <is>
          <t>Viande bovine</t>
        </is>
      </c>
      <c r="D576" t="inlineStr">
        <is>
          <t>France</t>
        </is>
      </c>
      <c r="E576" t="inlineStr">
        <is>
          <t>2019</t>
        </is>
      </c>
      <c r="F576" t="inlineStr">
        <is>
          <t>kt</t>
        </is>
      </c>
      <c r="G576" t="inlineStr">
        <is>
          <t>Valorisation des PAT en alimentation animale rente</t>
        </is>
      </c>
      <c r="H576" t="inlineStr">
        <is>
          <t>SIFCO</t>
        </is>
      </c>
      <c r="I576" t="inlineStr">
        <is>
          <t>Statistique comprenant également les autres espèces ainsi que les exportations = extrapolation à partir de la production de C3 de chaque espèce et des exportations tous débouchés confondus</t>
        </is>
      </c>
      <c r="J576" t="inlineStr">
        <is>
          <t>Volume</t>
        </is>
      </c>
      <c r="K576" t="inlineStr">
        <is>
          <t>Valorisation des PAT en alimentation animale rente</t>
        </is>
      </c>
      <c r="L576" t="inlineStr">
        <is>
          <t>Coproduits - SIFCO</t>
        </is>
      </c>
      <c r="M576" t="inlineStr">
        <is>
          <t>Très faible</t>
        </is>
      </c>
      <c r="N576" t="n">
        <v>5.03</v>
      </c>
      <c r="O576" t="inlineStr"/>
      <c r="P576" t="inlineStr"/>
    </row>
    <row r="577" ht="15" customHeight="1">
      <c r="A577" s="154" t="inlineStr">
        <is>
          <t>Protéines animales transformées</t>
        </is>
      </c>
      <c r="B577" t="inlineStr">
        <is>
          <t>Petfood</t>
        </is>
      </c>
      <c r="C577" t="inlineStr">
        <is>
          <t>Viande bovine</t>
        </is>
      </c>
      <c r="D577" t="inlineStr">
        <is>
          <t>France</t>
        </is>
      </c>
      <c r="E577" t="inlineStr">
        <is>
          <t>2019</t>
        </is>
      </c>
      <c r="F577" t="inlineStr">
        <is>
          <t>kt</t>
        </is>
      </c>
      <c r="G577" t="inlineStr">
        <is>
          <t>Valorisation des PAT en petfood</t>
        </is>
      </c>
      <c r="H577" t="inlineStr">
        <is>
          <t>SIFCO</t>
        </is>
      </c>
      <c r="I577" t="inlineStr">
        <is>
          <t>Statistique comprenant également les autres espèces ainsi que les exportations = extrapolation à partir de la production de C3 de chaque espèce et des exportations tous débouchés confondus</t>
        </is>
      </c>
      <c r="J577" t="inlineStr">
        <is>
          <t>Volume</t>
        </is>
      </c>
      <c r="K577" t="inlineStr">
        <is>
          <t>Valorisation des PAT en petfood</t>
        </is>
      </c>
      <c r="L577" t="inlineStr">
        <is>
          <t>Coproduits - SIFCO</t>
        </is>
      </c>
      <c r="M577" t="inlineStr">
        <is>
          <t>Très faible</t>
        </is>
      </c>
      <c r="N577" t="n">
        <v>94.09999999999999</v>
      </c>
      <c r="O577" t="inlineStr"/>
      <c r="P577" t="inlineStr"/>
    </row>
    <row r="578" ht="15" customHeight="1">
      <c r="A578" s="154" t="inlineStr">
        <is>
          <t>Protéines animales transformées</t>
        </is>
      </c>
      <c r="B578" t="inlineStr">
        <is>
          <t>Aquaculture</t>
        </is>
      </c>
      <c r="C578" t="inlineStr">
        <is>
          <t>Viande bovine</t>
        </is>
      </c>
      <c r="D578" t="inlineStr">
        <is>
          <t>France</t>
        </is>
      </c>
      <c r="E578" t="inlineStr">
        <is>
          <t>2019</t>
        </is>
      </c>
      <c r="F578" t="inlineStr">
        <is>
          <t>kt</t>
        </is>
      </c>
      <c r="G578" t="inlineStr">
        <is>
          <t>Valorisation des PAT en aquaculture</t>
        </is>
      </c>
      <c r="H578" t="inlineStr">
        <is>
          <t>SIFCO</t>
        </is>
      </c>
      <c r="I578" t="inlineStr">
        <is>
          <t>Statistique comprenant également les autres espèces ainsi que les exportations = extrapolation à partir de la production de C3 de chaque espèce et des exportations tous débouchés confondus</t>
        </is>
      </c>
      <c r="J578" t="inlineStr">
        <is>
          <t>Volume</t>
        </is>
      </c>
      <c r="K578" t="inlineStr">
        <is>
          <t>Valorisation des PAT en aquaculture</t>
        </is>
      </c>
      <c r="L578" t="inlineStr">
        <is>
          <t>Coproduits - SIFCO</t>
        </is>
      </c>
      <c r="M578" t="inlineStr">
        <is>
          <t>Très faible</t>
        </is>
      </c>
      <c r="N578" t="n">
        <v>2.84</v>
      </c>
      <c r="O578" t="inlineStr"/>
      <c r="P578" t="inlineStr"/>
    </row>
    <row r="579" ht="15" customHeight="1">
      <c r="A579" s="154" t="inlineStr">
        <is>
          <t>Protéines animales transformées</t>
        </is>
      </c>
      <c r="B579" t="inlineStr">
        <is>
          <t>Energie</t>
        </is>
      </c>
      <c r="C579" t="inlineStr">
        <is>
          <t>Viande bovine</t>
        </is>
      </c>
      <c r="D579" t="inlineStr">
        <is>
          <t>France</t>
        </is>
      </c>
      <c r="E579" t="inlineStr">
        <is>
          <t>2019</t>
        </is>
      </c>
      <c r="F579" t="inlineStr">
        <is>
          <t>kt</t>
        </is>
      </c>
      <c r="G579" t="inlineStr">
        <is>
          <t>Valorisation des PAT en énergie</t>
        </is>
      </c>
      <c r="H579" t="inlineStr">
        <is>
          <t>SIFCO</t>
        </is>
      </c>
      <c r="I579" t="inlineStr">
        <is>
          <t>Statistique comprenant également les autres espèces ainsi que les exportations = extrapolation à partir de la production de C3 de chaque espèce et des exportations tous débouchés confondus</t>
        </is>
      </c>
      <c r="J579" t="inlineStr">
        <is>
          <t>Volume</t>
        </is>
      </c>
      <c r="K579" t="inlineStr">
        <is>
          <t>Valorisation des PAT en énergie</t>
        </is>
      </c>
      <c r="L579" t="inlineStr">
        <is>
          <t>Coproduits - SIFCO</t>
        </is>
      </c>
      <c r="M579" t="inlineStr">
        <is>
          <t>Très faible</t>
        </is>
      </c>
      <c r="N579" t="n">
        <v>0.2</v>
      </c>
      <c r="O579" t="inlineStr"/>
      <c r="P579" t="inlineStr"/>
    </row>
    <row r="580" ht="15" customHeight="1">
      <c r="A580" s="154" t="inlineStr">
        <is>
          <t>Protéines animales transformées</t>
        </is>
      </c>
      <c r="B580" t="inlineStr">
        <is>
          <t>Fertilisation</t>
        </is>
      </c>
      <c r="C580" t="inlineStr">
        <is>
          <t>Viande bovine</t>
        </is>
      </c>
      <c r="D580" t="inlineStr">
        <is>
          <t>France</t>
        </is>
      </c>
      <c r="E580" t="inlineStr">
        <is>
          <t>2019</t>
        </is>
      </c>
      <c r="F580" t="inlineStr">
        <is>
          <t>kt</t>
        </is>
      </c>
      <c r="G580" t="inlineStr">
        <is>
          <t>Valorisation des PAT en fertilisation</t>
        </is>
      </c>
      <c r="H580" t="inlineStr">
        <is>
          <t>SIFCO</t>
        </is>
      </c>
      <c r="I580" t="inlineStr">
        <is>
          <t>Statistique comprenant également les autres espèces ainsi que les exportations = extrapolation à partir de la production de C3 de chaque espèce et des exportations tous débouchés confondus</t>
        </is>
      </c>
      <c r="J580" t="inlineStr">
        <is>
          <t>Volume</t>
        </is>
      </c>
      <c r="K580" t="inlineStr">
        <is>
          <t>Valorisation des PAT en fertilisation</t>
        </is>
      </c>
      <c r="L580" t="inlineStr">
        <is>
          <t>Coproduits - SIFCO</t>
        </is>
      </c>
      <c r="M580" t="inlineStr">
        <is>
          <t>Très faible</t>
        </is>
      </c>
      <c r="N580" t="n">
        <v>6.17</v>
      </c>
      <c r="O580" t="inlineStr"/>
      <c r="P580" t="inlineStr"/>
    </row>
    <row r="581" ht="15" customHeight="1">
      <c r="A581" s="154" t="inlineStr">
        <is>
          <t>Protéines animales transformées</t>
        </is>
      </c>
      <c r="B581" t="inlineStr">
        <is>
          <t>Autres industries</t>
        </is>
      </c>
      <c r="C581" t="inlineStr">
        <is>
          <t>Viande bovine</t>
        </is>
      </c>
      <c r="D581" t="inlineStr">
        <is>
          <t>France</t>
        </is>
      </c>
      <c r="E581" t="inlineStr">
        <is>
          <t>2019</t>
        </is>
      </c>
      <c r="F581" t="inlineStr">
        <is>
          <t>kt</t>
        </is>
      </c>
      <c r="G581" t="inlineStr">
        <is>
          <t>Valorisation des PAT par les autres industries</t>
        </is>
      </c>
      <c r="H581" t="inlineStr">
        <is>
          <t>SIFCO</t>
        </is>
      </c>
      <c r="I581" t="inlineStr">
        <is>
          <t>Statistique comprenant également les autres espèces ainsi que les exportations = extrapolation à partir de la production de C3 de chaque espèce et des exportations tous débouchés confondus</t>
        </is>
      </c>
      <c r="J581" t="inlineStr">
        <is>
          <t>Volume</t>
        </is>
      </c>
      <c r="K581" t="inlineStr">
        <is>
          <t>Valorisation des PAT par les autres industries</t>
        </is>
      </c>
      <c r="L581" t="inlineStr">
        <is>
          <t>Coproduits - SIFCO</t>
        </is>
      </c>
      <c r="M581" t="inlineStr">
        <is>
          <t>Très faible</t>
        </is>
      </c>
      <c r="N581" t="n">
        <v>0</v>
      </c>
      <c r="O581" t="inlineStr"/>
      <c r="P581" t="inlineStr"/>
    </row>
    <row r="582" ht="15" customHeight="1">
      <c r="A582" s="154" t="inlineStr">
        <is>
          <t>Protéines animales transformées</t>
        </is>
      </c>
      <c r="B582" t="inlineStr">
        <is>
          <t>Autres usages (ou usages inconnus)</t>
        </is>
      </c>
      <c r="C582" t="inlineStr">
        <is>
          <t>Viande bovine</t>
        </is>
      </c>
      <c r="D582" t="inlineStr">
        <is>
          <t>France</t>
        </is>
      </c>
      <c r="E582" t="inlineStr">
        <is>
          <t>2019</t>
        </is>
      </c>
      <c r="F582" t="inlineStr">
        <is>
          <t>kt</t>
        </is>
      </c>
      <c r="G582" t="inlineStr">
        <is>
          <t>Valorisation des PAT pour d'autres usages</t>
        </is>
      </c>
      <c r="H582" t="inlineStr">
        <is>
          <t>SIFCO</t>
        </is>
      </c>
      <c r="I582" t="inlineStr">
        <is>
          <t>Statistique comprenant également les autres espèces ainsi que les exportations = extrapolation à partir de la production de C3 de chaque espèce et des exportations tous débouchés confondus</t>
        </is>
      </c>
      <c r="J582" t="inlineStr">
        <is>
          <t>Volume</t>
        </is>
      </c>
      <c r="K582" t="inlineStr">
        <is>
          <t>Valorisation des PAT pour d'autres usages</t>
        </is>
      </c>
      <c r="L582" t="inlineStr">
        <is>
          <t>Coproduits - SIFCO</t>
        </is>
      </c>
      <c r="M582" t="inlineStr">
        <is>
          <t>Très faible</t>
        </is>
      </c>
      <c r="N582" t="n">
        <v>0</v>
      </c>
      <c r="O582" t="inlineStr"/>
      <c r="P582" t="inlineStr"/>
    </row>
    <row r="583" ht="15" customHeight="1">
      <c r="A583" s="154" t="inlineStr">
        <is>
          <t>Protéines animales transformées</t>
        </is>
      </c>
      <c r="B583" t="inlineStr">
        <is>
          <t>Export</t>
        </is>
      </c>
      <c r="C583" t="inlineStr">
        <is>
          <t>Viande bovine</t>
        </is>
      </c>
      <c r="D583" t="inlineStr">
        <is>
          <t>France</t>
        </is>
      </c>
      <c r="E583" t="inlineStr">
        <is>
          <t>2019</t>
        </is>
      </c>
      <c r="F583" t="inlineStr">
        <is>
          <t>kt</t>
        </is>
      </c>
      <c r="G583" t="inlineStr">
        <is>
          <t>Part de PAT exportées = 58 % (SIFCO)</t>
        </is>
      </c>
      <c r="H583" t="inlineStr">
        <is>
          <t>SIFCO</t>
        </is>
      </c>
      <c r="I583" t="inlineStr">
        <is>
          <t>Extrapolation à partir des exportations tous débouchés confondus</t>
        </is>
      </c>
      <c r="J583" t="inlineStr">
        <is>
          <t>Répartition</t>
        </is>
      </c>
      <c r="K583" t="inlineStr">
        <is>
          <t>Part de PAT exportées</t>
        </is>
      </c>
      <c r="L583" t="inlineStr">
        <is>
          <t>Coproduits - SIFCO</t>
        </is>
      </c>
      <c r="M583" t="inlineStr">
        <is>
          <t>0</t>
        </is>
      </c>
      <c r="N583" t="n">
        <v>158</v>
      </c>
      <c r="O583" t="inlineStr"/>
      <c r="P583" t="inlineStr"/>
    </row>
    <row r="584" ht="15" customHeight="1">
      <c r="A584" s="154" t="inlineStr">
        <is>
          <t>Protéines animales transformées</t>
        </is>
      </c>
      <c r="B584" t="inlineStr">
        <is>
          <t>Alimentation animale</t>
        </is>
      </c>
      <c r="C584" t="inlineStr">
        <is>
          <t>Viande bovine</t>
        </is>
      </c>
      <c r="D584" t="inlineStr">
        <is>
          <t>France</t>
        </is>
      </c>
      <c r="E584" t="inlineStr">
        <is>
          <t>2019</t>
        </is>
      </c>
      <c r="F584" t="inlineStr">
        <is>
          <t>kt</t>
        </is>
      </c>
      <c r="G584" t="inlineStr"/>
      <c r="H584" t="inlineStr"/>
      <c r="I584" t="inlineStr"/>
      <c r="J584" t="inlineStr"/>
      <c r="K584" t="inlineStr"/>
      <c r="L584" t="inlineStr"/>
      <c r="M584" t="inlineStr"/>
      <c r="N584" t="n">
        <v>102</v>
      </c>
      <c r="O584" t="inlineStr"/>
      <c r="P584" t="inlineStr"/>
    </row>
    <row r="585" ht="15" customHeight="1">
      <c r="A585" s="154" t="inlineStr">
        <is>
          <t>Protéines animales transformées</t>
        </is>
      </c>
      <c r="B585" t="inlineStr">
        <is>
          <t>Usages alimentaires</t>
        </is>
      </c>
      <c r="C585" t="inlineStr">
        <is>
          <t>Viande bovine</t>
        </is>
      </c>
      <c r="D585" t="inlineStr">
        <is>
          <t>France</t>
        </is>
      </c>
      <c r="E585" t="inlineStr">
        <is>
          <t>2019</t>
        </is>
      </c>
      <c r="F585" t="inlineStr">
        <is>
          <t>kt</t>
        </is>
      </c>
      <c r="G585" t="inlineStr"/>
      <c r="H585" t="inlineStr"/>
      <c r="I585" t="inlineStr"/>
      <c r="J585" t="inlineStr"/>
      <c r="K585" t="inlineStr"/>
      <c r="L585" t="inlineStr"/>
      <c r="M585" t="inlineStr"/>
      <c r="N585" t="n">
        <v>108</v>
      </c>
      <c r="O585" t="inlineStr"/>
      <c r="P585" t="inlineStr"/>
    </row>
    <row r="586" ht="15" customHeight="1">
      <c r="A586" s="154" t="inlineStr">
        <is>
          <t>Protéines animales transformées</t>
        </is>
      </c>
      <c r="B586" t="inlineStr">
        <is>
          <t>Débouchés</t>
        </is>
      </c>
      <c r="C586" t="inlineStr">
        <is>
          <t>Viande bovine</t>
        </is>
      </c>
      <c r="D586" t="inlineStr">
        <is>
          <t>France</t>
        </is>
      </c>
      <c r="E586" t="inlineStr">
        <is>
          <t>2019</t>
        </is>
      </c>
      <c r="F586" t="inlineStr">
        <is>
          <t>kt</t>
        </is>
      </c>
      <c r="G586" t="inlineStr"/>
      <c r="H586" t="inlineStr"/>
      <c r="I586" t="inlineStr"/>
      <c r="J586" t="inlineStr"/>
      <c r="K586" t="inlineStr"/>
      <c r="L586" t="inlineStr"/>
      <c r="M586" t="inlineStr"/>
      <c r="N586" t="n">
        <v>114</v>
      </c>
      <c r="O586" t="inlineStr"/>
      <c r="P586" t="inlineStr"/>
    </row>
    <row r="587" ht="15" customHeight="1">
      <c r="A587" s="154" t="inlineStr">
        <is>
          <t>Protéines animales transformées</t>
        </is>
      </c>
      <c r="B587" t="inlineStr">
        <is>
          <t>Usages non-alimentaires</t>
        </is>
      </c>
      <c r="C587" t="inlineStr">
        <is>
          <t>Viande bovine</t>
        </is>
      </c>
      <c r="D587" t="inlineStr">
        <is>
          <t>France</t>
        </is>
      </c>
      <c r="E587" t="inlineStr">
        <is>
          <t>2019</t>
        </is>
      </c>
      <c r="F587" t="inlineStr">
        <is>
          <t>kt</t>
        </is>
      </c>
      <c r="G587" t="inlineStr"/>
      <c r="H587" t="inlineStr"/>
      <c r="I587" t="inlineStr"/>
      <c r="J587" t="inlineStr"/>
      <c r="K587" t="inlineStr"/>
      <c r="L587" t="inlineStr"/>
      <c r="M587" t="inlineStr"/>
      <c r="N587" t="n">
        <v>6.37</v>
      </c>
      <c r="O587" t="inlineStr"/>
      <c r="P587" t="inlineStr"/>
    </row>
    <row r="588" ht="15" customHeight="1">
      <c r="A588" s="154" t="inlineStr">
        <is>
          <t>Protéines animales transformées</t>
        </is>
      </c>
      <c r="B588" t="inlineStr">
        <is>
          <t>Autres IAA</t>
        </is>
      </c>
      <c r="C588" t="inlineStr">
        <is>
          <t>Viande bovine</t>
        </is>
      </c>
      <c r="D588" t="inlineStr">
        <is>
          <t>France</t>
        </is>
      </c>
      <c r="E588" t="inlineStr">
        <is>
          <t>2019</t>
        </is>
      </c>
      <c r="F588" t="inlineStr">
        <is>
          <t>kt</t>
        </is>
      </c>
      <c r="G588" t="inlineStr">
        <is>
          <t>Valorisation des PAT par les autres IAA</t>
        </is>
      </c>
      <c r="H588" t="inlineStr">
        <is>
          <t>SIFCO</t>
        </is>
      </c>
      <c r="I588" t="inlineStr">
        <is>
          <t>Statistique comprenant également les autres espèces ainsi que les exportations = extrapolation à partir de la production de C3 de chaque espèce et des exportations tous débouchés confondus</t>
        </is>
      </c>
      <c r="J588" t="inlineStr">
        <is>
          <t>Volume</t>
        </is>
      </c>
      <c r="K588" t="inlineStr">
        <is>
          <t>Valorisation des PAT par les autres IAA</t>
        </is>
      </c>
      <c r="L588" t="inlineStr">
        <is>
          <t>Coproduits - SIFCO</t>
        </is>
      </c>
      <c r="M588" t="inlineStr">
        <is>
          <t>Très faible</t>
        </is>
      </c>
      <c r="N588" t="n">
        <v>6.03</v>
      </c>
      <c r="O588" t="inlineStr"/>
      <c r="P588" t="inlineStr"/>
    </row>
    <row r="589" ht="15" customHeight="1">
      <c r="A589" s="154" t="inlineStr">
        <is>
          <t>Protéines animales transformées</t>
        </is>
      </c>
      <c r="B589" t="inlineStr">
        <is>
          <t>Alimentation humaine</t>
        </is>
      </c>
      <c r="C589" t="inlineStr">
        <is>
          <t>Viande bovine</t>
        </is>
      </c>
      <c r="D589" t="inlineStr">
        <is>
          <t>France</t>
        </is>
      </c>
      <c r="E589" t="inlineStr">
        <is>
          <t>2019</t>
        </is>
      </c>
      <c r="F589" t="inlineStr">
        <is>
          <t>kt</t>
        </is>
      </c>
      <c r="G589" t="inlineStr"/>
      <c r="H589" t="inlineStr"/>
      <c r="I589" t="inlineStr"/>
      <c r="J589" t="inlineStr"/>
      <c r="K589" t="inlineStr"/>
      <c r="L589" t="inlineStr"/>
      <c r="M589" t="inlineStr"/>
      <c r="N589" t="n">
        <v>6.03</v>
      </c>
      <c r="O589" t="inlineStr"/>
      <c r="P589" t="inlineStr"/>
    </row>
    <row r="590" ht="15" customHeight="1">
      <c r="A590" s="154" t="inlineStr">
        <is>
          <t>Corps gras animaux</t>
        </is>
      </c>
      <c r="B590" t="inlineStr">
        <is>
          <t>Alimentation animale rente</t>
        </is>
      </c>
      <c r="C590" t="inlineStr">
        <is>
          <t>Viande bovine</t>
        </is>
      </c>
      <c r="D590" t="inlineStr">
        <is>
          <t>France</t>
        </is>
      </c>
      <c r="E590" t="inlineStr">
        <is>
          <t>2019</t>
        </is>
      </c>
      <c r="F590" t="inlineStr">
        <is>
          <t>kt</t>
        </is>
      </c>
      <c r="G590" t="inlineStr">
        <is>
          <t>Valorisation des CGA en alimentation animale rente</t>
        </is>
      </c>
      <c r="H590" t="inlineStr">
        <is>
          <t>SIFCO</t>
        </is>
      </c>
      <c r="I590" t="inlineStr">
        <is>
          <t>Statistique comprenant également les autres espèces ainsi que les exportations = extrapolation à partir de la production de C3 de chaque espèce et des exportations tous débouchés confondus</t>
        </is>
      </c>
      <c r="J590" t="inlineStr">
        <is>
          <t>Volume</t>
        </is>
      </c>
      <c r="K590" t="inlineStr">
        <is>
          <t>Valorisation des CGA en alimentation animale rente</t>
        </is>
      </c>
      <c r="L590" t="inlineStr">
        <is>
          <t>Coproduits - SIFCO</t>
        </is>
      </c>
      <c r="M590" t="inlineStr">
        <is>
          <t>Très faible</t>
        </is>
      </c>
      <c r="N590" t="n">
        <v>2.88</v>
      </c>
      <c r="O590" t="inlineStr"/>
      <c r="P590" t="inlineStr"/>
    </row>
    <row r="591" ht="15" customHeight="1">
      <c r="A591" s="154" t="inlineStr">
        <is>
          <t>Corps gras animaux</t>
        </is>
      </c>
      <c r="B591" t="inlineStr">
        <is>
          <t>Petfood</t>
        </is>
      </c>
      <c r="C591" t="inlineStr">
        <is>
          <t>Viande bovine</t>
        </is>
      </c>
      <c r="D591" t="inlineStr">
        <is>
          <t>France</t>
        </is>
      </c>
      <c r="E591" t="inlineStr">
        <is>
          <t>2019</t>
        </is>
      </c>
      <c r="F591" t="inlineStr">
        <is>
          <t>kt</t>
        </is>
      </c>
      <c r="G591" t="inlineStr">
        <is>
          <t>Valorisation des CGA en petfood</t>
        </is>
      </c>
      <c r="H591" t="inlineStr">
        <is>
          <t>SIFCO</t>
        </is>
      </c>
      <c r="I591" t="inlineStr">
        <is>
          <t>Statistique comprenant également les autres espèces ainsi que les exportations = extrapolation à partir de la production de C3 de chaque espèce et des exportations tous débouchés confondus</t>
        </is>
      </c>
      <c r="J591" t="inlineStr">
        <is>
          <t>Volume</t>
        </is>
      </c>
      <c r="K591" t="inlineStr">
        <is>
          <t>Valorisation des CGA en petfood</t>
        </is>
      </c>
      <c r="L591" t="inlineStr">
        <is>
          <t>Coproduits - SIFCO</t>
        </is>
      </c>
      <c r="M591" t="inlineStr">
        <is>
          <t>Très faible</t>
        </is>
      </c>
      <c r="N591" t="n">
        <v>5.68</v>
      </c>
      <c r="O591" t="inlineStr"/>
      <c r="P591" t="inlineStr"/>
    </row>
    <row r="592" ht="15" customHeight="1">
      <c r="A592" s="154" t="inlineStr">
        <is>
          <t>Corps gras animaux</t>
        </is>
      </c>
      <c r="B592" t="inlineStr">
        <is>
          <t>Aquaculture</t>
        </is>
      </c>
      <c r="C592" t="inlineStr">
        <is>
          <t>Viande bovine</t>
        </is>
      </c>
      <c r="D592" t="inlineStr">
        <is>
          <t>France</t>
        </is>
      </c>
      <c r="E592" t="inlineStr">
        <is>
          <t>2019</t>
        </is>
      </c>
      <c r="F592" t="inlineStr">
        <is>
          <t>kt</t>
        </is>
      </c>
      <c r="G592" t="inlineStr">
        <is>
          <t>Valorisation des CGA en aquaculture</t>
        </is>
      </c>
      <c r="H592" t="inlineStr">
        <is>
          <t>SIFCO</t>
        </is>
      </c>
      <c r="I592" t="inlineStr">
        <is>
          <t>Statistique comprenant également les autres espèces ainsi que les exportations = extrapolation à partir de la production de C3 de chaque espèce et des exportations tous débouchés confondus</t>
        </is>
      </c>
      <c r="J592" t="inlineStr">
        <is>
          <t>Volume</t>
        </is>
      </c>
      <c r="K592" t="inlineStr">
        <is>
          <t>Valorisation des CGA en aquaculture</t>
        </is>
      </c>
      <c r="L592" t="inlineStr">
        <is>
          <t>Coproduits - SIFCO</t>
        </is>
      </c>
      <c r="M592" t="inlineStr">
        <is>
          <t>Très faible</t>
        </is>
      </c>
      <c r="N592" t="n">
        <v>0.49</v>
      </c>
      <c r="O592" t="inlineStr"/>
      <c r="P592" t="inlineStr"/>
    </row>
    <row r="593" ht="15" customHeight="1">
      <c r="A593" s="154" t="inlineStr">
        <is>
          <t>Corps gras animaux</t>
        </is>
      </c>
      <c r="B593" t="inlineStr">
        <is>
          <t>Energie</t>
        </is>
      </c>
      <c r="C593" t="inlineStr">
        <is>
          <t>Viande bovine</t>
        </is>
      </c>
      <c r="D593" t="inlineStr">
        <is>
          <t>France</t>
        </is>
      </c>
      <c r="E593" t="inlineStr">
        <is>
          <t>2019</t>
        </is>
      </c>
      <c r="F593" t="inlineStr">
        <is>
          <t>kt</t>
        </is>
      </c>
      <c r="G593" t="inlineStr">
        <is>
          <t>Valorisation des CGA en énergie</t>
        </is>
      </c>
      <c r="H593" t="inlineStr">
        <is>
          <t>SIFCO</t>
        </is>
      </c>
      <c r="I593" t="inlineStr">
        <is>
          <t>Statistique comprenant également les autres espèces ainsi que les exportations = extrapolation à partir de la production de C3 de chaque espèce et des exportations tous débouchés confondus</t>
        </is>
      </c>
      <c r="J593" t="inlineStr">
        <is>
          <t>Volume</t>
        </is>
      </c>
      <c r="K593" t="inlineStr">
        <is>
          <t>Valorisation des CGA en énergie</t>
        </is>
      </c>
      <c r="L593" t="inlineStr">
        <is>
          <t>Coproduits - SIFCO</t>
        </is>
      </c>
      <c r="M593" t="inlineStr">
        <is>
          <t>Très faible</t>
        </is>
      </c>
      <c r="N593" t="n">
        <v>7.28</v>
      </c>
      <c r="O593" t="inlineStr"/>
      <c r="P593" t="inlineStr"/>
    </row>
    <row r="594" ht="15" customHeight="1">
      <c r="A594" s="154" t="inlineStr">
        <is>
          <t>Corps gras animaux</t>
        </is>
      </c>
      <c r="B594" t="inlineStr">
        <is>
          <t>Autres industries</t>
        </is>
      </c>
      <c r="C594" t="inlineStr">
        <is>
          <t>Viande bovine</t>
        </is>
      </c>
      <c r="D594" t="inlineStr">
        <is>
          <t>France</t>
        </is>
      </c>
      <c r="E594" t="inlineStr">
        <is>
          <t>2019</t>
        </is>
      </c>
      <c r="F594" t="inlineStr">
        <is>
          <t>kt</t>
        </is>
      </c>
      <c r="G594" t="inlineStr">
        <is>
          <t>Valorisation des CGA par les autres industries</t>
        </is>
      </c>
      <c r="H594" t="inlineStr">
        <is>
          <t>SIFCO</t>
        </is>
      </c>
      <c r="I594" t="inlineStr">
        <is>
          <t>Statistique comprenant également les autres espèces ainsi que les exportations = extrapolation à partir de la production de C3 de chaque espèce et des exportations tous débouchés confondus</t>
        </is>
      </c>
      <c r="J594" t="inlineStr">
        <is>
          <t>Volume</t>
        </is>
      </c>
      <c r="K594" t="inlineStr">
        <is>
          <t>Valorisation des CGA par les autres industries</t>
        </is>
      </c>
      <c r="L594" t="inlineStr">
        <is>
          <t>Coproduits - SIFCO</t>
        </is>
      </c>
      <c r="M594" t="inlineStr">
        <is>
          <t>Très faible</t>
        </is>
      </c>
      <c r="N594" t="n">
        <v>16.9</v>
      </c>
      <c r="O594" t="inlineStr"/>
      <c r="P594" t="inlineStr"/>
    </row>
    <row r="595" ht="15" customHeight="1">
      <c r="A595" s="154" t="inlineStr">
        <is>
          <t>Corps gras animaux</t>
        </is>
      </c>
      <c r="B595" t="inlineStr">
        <is>
          <t>Autres usages (ou usages inconnus)</t>
        </is>
      </c>
      <c r="C595" t="inlineStr">
        <is>
          <t>Viande bovine</t>
        </is>
      </c>
      <c r="D595" t="inlineStr">
        <is>
          <t>France</t>
        </is>
      </c>
      <c r="E595" t="inlineStr">
        <is>
          <t>2019</t>
        </is>
      </c>
      <c r="F595" t="inlineStr">
        <is>
          <t>kt</t>
        </is>
      </c>
      <c r="G595" t="inlineStr">
        <is>
          <t>Valorisation des CGA pour d'autres usages</t>
        </is>
      </c>
      <c r="H595" t="inlineStr">
        <is>
          <t>SIFCO</t>
        </is>
      </c>
      <c r="I595" t="inlineStr">
        <is>
          <t>Statistique comprenant également les autres espèces ainsi que les exportations = extrapolation à partir de la production de C3 de chaque espèce et des exportations tous débouchés confondus</t>
        </is>
      </c>
      <c r="J595" t="inlineStr">
        <is>
          <t>Volume</t>
        </is>
      </c>
      <c r="K595" t="inlineStr">
        <is>
          <t>Valorisation des CGA pour d'autres usages</t>
        </is>
      </c>
      <c r="L595" t="inlineStr">
        <is>
          <t>Coproduits - SIFCO</t>
        </is>
      </c>
      <c r="M595" t="inlineStr">
        <is>
          <t>Très faible</t>
        </is>
      </c>
      <c r="N595" t="n">
        <v>0</v>
      </c>
      <c r="O595" t="inlineStr"/>
      <c r="P595" t="inlineStr"/>
    </row>
    <row r="596" ht="15" customHeight="1">
      <c r="A596" s="154" t="inlineStr">
        <is>
          <t>Corps gras animaux</t>
        </is>
      </c>
      <c r="B596" t="inlineStr">
        <is>
          <t>Export</t>
        </is>
      </c>
      <c r="C596" t="inlineStr">
        <is>
          <t>Viande bovine</t>
        </is>
      </c>
      <c r="D596" t="inlineStr">
        <is>
          <t>France</t>
        </is>
      </c>
      <c r="E596" t="inlineStr">
        <is>
          <t>2019</t>
        </is>
      </c>
      <c r="F596" t="inlineStr">
        <is>
          <t>kt</t>
        </is>
      </c>
      <c r="G596" t="inlineStr">
        <is>
          <t>Part de CGA exportées = 78 % (SIFCO)</t>
        </is>
      </c>
      <c r="H596" t="inlineStr">
        <is>
          <t>SIFCO</t>
        </is>
      </c>
      <c r="I596" t="inlineStr">
        <is>
          <t>Extrapolation à partir des exportations tous débouchés confondus</t>
        </is>
      </c>
      <c r="J596" t="inlineStr">
        <is>
          <t>Répartition</t>
        </is>
      </c>
      <c r="K596" t="inlineStr">
        <is>
          <t>Part de CGA exportées</t>
        </is>
      </c>
      <c r="L596" t="inlineStr">
        <is>
          <t>Coproduits - SIFCO</t>
        </is>
      </c>
      <c r="M596" t="inlineStr">
        <is>
          <t>0</t>
        </is>
      </c>
      <c r="N596" t="n">
        <v>127</v>
      </c>
      <c r="O596" t="inlineStr"/>
      <c r="P596" t="inlineStr"/>
    </row>
    <row r="597" ht="15" customHeight="1">
      <c r="A597" s="154" t="inlineStr">
        <is>
          <t>Corps gras animaux</t>
        </is>
      </c>
      <c r="B597" t="inlineStr">
        <is>
          <t>Alimentation animale</t>
        </is>
      </c>
      <c r="C597" t="inlineStr">
        <is>
          <t>Viande bovine</t>
        </is>
      </c>
      <c r="D597" t="inlineStr">
        <is>
          <t>France</t>
        </is>
      </c>
      <c r="E597" t="inlineStr">
        <is>
          <t>2019</t>
        </is>
      </c>
      <c r="F597" t="inlineStr">
        <is>
          <t>kt</t>
        </is>
      </c>
      <c r="G597" t="inlineStr"/>
      <c r="H597" t="inlineStr"/>
      <c r="I597" t="inlineStr"/>
      <c r="J597" t="inlineStr"/>
      <c r="K597" t="inlineStr"/>
      <c r="L597" t="inlineStr"/>
      <c r="M597" t="inlineStr"/>
      <c r="N597" t="n">
        <v>9.050000000000001</v>
      </c>
      <c r="O597" t="inlineStr"/>
      <c r="P597" t="inlineStr"/>
    </row>
    <row r="598" ht="15" customHeight="1">
      <c r="A598" s="154" t="inlineStr">
        <is>
          <t>Corps gras animaux</t>
        </is>
      </c>
      <c r="B598" t="inlineStr">
        <is>
          <t>Usages alimentaires</t>
        </is>
      </c>
      <c r="C598" t="inlineStr">
        <is>
          <t>Viande bovine</t>
        </is>
      </c>
      <c r="D598" t="inlineStr">
        <is>
          <t>France</t>
        </is>
      </c>
      <c r="E598" t="inlineStr">
        <is>
          <t>2019</t>
        </is>
      </c>
      <c r="F598" t="inlineStr">
        <is>
          <t>kt</t>
        </is>
      </c>
      <c r="G598" t="inlineStr"/>
      <c r="H598" t="inlineStr"/>
      <c r="I598" t="inlineStr"/>
      <c r="J598" t="inlineStr"/>
      <c r="K598" t="inlineStr"/>
      <c r="L598" t="inlineStr"/>
      <c r="M598" t="inlineStr"/>
      <c r="N598" t="n">
        <v>11.8</v>
      </c>
      <c r="O598" t="inlineStr"/>
      <c r="P598" t="inlineStr"/>
    </row>
    <row r="599" ht="15" customHeight="1">
      <c r="A599" s="154" t="inlineStr">
        <is>
          <t>Corps gras animaux</t>
        </is>
      </c>
      <c r="B599" t="inlineStr">
        <is>
          <t>Débouchés</t>
        </is>
      </c>
      <c r="C599" t="inlineStr">
        <is>
          <t>Viande bovine</t>
        </is>
      </c>
      <c r="D599" t="inlineStr">
        <is>
          <t>France</t>
        </is>
      </c>
      <c r="E599" t="inlineStr">
        <is>
          <t>2019</t>
        </is>
      </c>
      <c r="F599" t="inlineStr">
        <is>
          <t>kt</t>
        </is>
      </c>
      <c r="G599" t="inlineStr"/>
      <c r="H599" t="inlineStr"/>
      <c r="I599" t="inlineStr"/>
      <c r="J599" t="inlineStr"/>
      <c r="K599" t="inlineStr"/>
      <c r="L599" t="inlineStr"/>
      <c r="M599" t="inlineStr"/>
      <c r="N599" t="n">
        <v>35.9</v>
      </c>
      <c r="O599" t="inlineStr"/>
      <c r="P599" t="inlineStr"/>
    </row>
    <row r="600" ht="15" customHeight="1">
      <c r="A600" s="154" t="inlineStr">
        <is>
          <t>Corps gras animaux</t>
        </is>
      </c>
      <c r="B600" t="inlineStr">
        <is>
          <t>Usages non-alimentaires</t>
        </is>
      </c>
      <c r="C600" t="inlineStr">
        <is>
          <t>Viande bovine</t>
        </is>
      </c>
      <c r="D600" t="inlineStr">
        <is>
          <t>France</t>
        </is>
      </c>
      <c r="E600" t="inlineStr">
        <is>
          <t>2019</t>
        </is>
      </c>
      <c r="F600" t="inlineStr">
        <is>
          <t>kt</t>
        </is>
      </c>
      <c r="G600" t="inlineStr"/>
      <c r="H600" t="inlineStr"/>
      <c r="I600" t="inlineStr"/>
      <c r="J600" t="inlineStr"/>
      <c r="K600" t="inlineStr"/>
      <c r="L600" t="inlineStr"/>
      <c r="M600" t="inlineStr"/>
      <c r="N600" t="n">
        <v>24.2</v>
      </c>
      <c r="O600" t="inlineStr"/>
      <c r="P600" t="inlineStr"/>
    </row>
    <row r="601" ht="15" customHeight="1">
      <c r="A601" s="154" t="inlineStr">
        <is>
          <t>Corps gras animaux</t>
        </is>
      </c>
      <c r="B601" t="inlineStr">
        <is>
          <t>Autres IAA</t>
        </is>
      </c>
      <c r="C601" t="inlineStr">
        <is>
          <t>Viande bovine</t>
        </is>
      </c>
      <c r="D601" t="inlineStr">
        <is>
          <t>France</t>
        </is>
      </c>
      <c r="E601" t="inlineStr">
        <is>
          <t>2019</t>
        </is>
      </c>
      <c r="F601" t="inlineStr">
        <is>
          <t>kt</t>
        </is>
      </c>
      <c r="G601" t="inlineStr">
        <is>
          <t>Valorisation des CGA par les autres IAA</t>
        </is>
      </c>
      <c r="H601" t="inlineStr">
        <is>
          <t>SIFCO</t>
        </is>
      </c>
      <c r="I601" t="inlineStr">
        <is>
          <t>Statistique comprenant également les autres espèces ainsi que les exportations = extrapolation à partir de la production de C3 de chaque espèce et des exportations tous débouchés confondus</t>
        </is>
      </c>
      <c r="J601" t="inlineStr">
        <is>
          <t>Volume</t>
        </is>
      </c>
      <c r="K601" t="inlineStr">
        <is>
          <t>Valorisation des CGA par les autres IAA</t>
        </is>
      </c>
      <c r="L601" t="inlineStr">
        <is>
          <t>Coproduits - SIFCO</t>
        </is>
      </c>
      <c r="M601" t="inlineStr">
        <is>
          <t>Très faible</t>
        </is>
      </c>
      <c r="N601" t="n">
        <v>2.71</v>
      </c>
      <c r="O601" t="inlineStr"/>
      <c r="P601" t="inlineStr"/>
    </row>
    <row r="602" ht="15" customHeight="1">
      <c r="A602" s="154" t="inlineStr">
        <is>
          <t>Corps gras animaux</t>
        </is>
      </c>
      <c r="B602" t="inlineStr">
        <is>
          <t>Alimentation humaine</t>
        </is>
      </c>
      <c r="C602" t="inlineStr">
        <is>
          <t>Viande bovine</t>
        </is>
      </c>
      <c r="D602" t="inlineStr">
        <is>
          <t>France</t>
        </is>
      </c>
      <c r="E602" t="inlineStr">
        <is>
          <t>2019</t>
        </is>
      </c>
      <c r="F602" t="inlineStr">
        <is>
          <t>kt</t>
        </is>
      </c>
      <c r="G602" t="inlineStr"/>
      <c r="H602" t="inlineStr"/>
      <c r="I602" t="inlineStr"/>
      <c r="J602" t="inlineStr"/>
      <c r="K602" t="inlineStr"/>
      <c r="L602" t="inlineStr"/>
      <c r="M602" t="inlineStr"/>
      <c r="N602" t="n">
        <v>2.71</v>
      </c>
      <c r="O602" t="inlineStr"/>
      <c r="P602" t="inlineStr"/>
    </row>
    <row r="603" ht="15" customHeight="1">
      <c r="A603" s="154" t="inlineStr">
        <is>
          <t>Élevage</t>
        </is>
      </c>
      <c r="B603" t="inlineStr">
        <is>
          <t>Veaux</t>
        </is>
      </c>
      <c r="C603" t="inlineStr">
        <is>
          <t>Viande bovine</t>
        </is>
      </c>
      <c r="D603" t="inlineStr">
        <is>
          <t>France</t>
        </is>
      </c>
      <c r="E603" t="inlineStr">
        <is>
          <t>2019</t>
        </is>
      </c>
      <c r="F603" t="inlineStr">
        <is>
          <t>kt</t>
        </is>
      </c>
      <c r="G603" t="inlineStr"/>
      <c r="H603" t="inlineStr"/>
      <c r="I603" t="inlineStr"/>
      <c r="J603" t="inlineStr"/>
      <c r="K603" t="inlineStr"/>
      <c r="L603" t="inlineStr"/>
      <c r="M603" t="inlineStr"/>
      <c r="N603" t="n">
        <v>303</v>
      </c>
      <c r="O603" t="inlineStr"/>
      <c r="P603" t="inlineStr"/>
    </row>
    <row r="604" ht="15" customHeight="1">
      <c r="A604" s="154" t="inlineStr">
        <is>
          <t>Élevage</t>
        </is>
      </c>
      <c r="B604" t="inlineStr">
        <is>
          <t>Gros bovins</t>
        </is>
      </c>
      <c r="C604" t="inlineStr">
        <is>
          <t>Viande bovine</t>
        </is>
      </c>
      <c r="D604" t="inlineStr">
        <is>
          <t>France</t>
        </is>
      </c>
      <c r="E604" t="inlineStr">
        <is>
          <t>2019</t>
        </is>
      </c>
      <c r="F604" t="inlineStr">
        <is>
          <t>kt</t>
        </is>
      </c>
      <c r="G604" t="inlineStr"/>
      <c r="H604" t="inlineStr"/>
      <c r="I604" t="inlineStr"/>
      <c r="J604" t="inlineStr"/>
      <c r="K604" t="inlineStr"/>
      <c r="L604" t="inlineStr"/>
      <c r="M604" t="inlineStr"/>
      <c r="N604" t="n">
        <v>2280</v>
      </c>
      <c r="O604" t="inlineStr"/>
      <c r="P604" t="inlineStr"/>
    </row>
    <row r="605" ht="15" customHeight="1">
      <c r="A605" s="154" t="inlineStr">
        <is>
          <t>Élevage</t>
        </is>
      </c>
      <c r="B605" t="inlineStr">
        <is>
          <t>Bovins</t>
        </is>
      </c>
      <c r="C605" t="inlineStr">
        <is>
          <t>Viande bovine</t>
        </is>
      </c>
      <c r="D605" t="inlineStr">
        <is>
          <t>France</t>
        </is>
      </c>
      <c r="E605" t="inlineStr">
        <is>
          <t>2019</t>
        </is>
      </c>
      <c r="F605" t="inlineStr">
        <is>
          <t>kt</t>
        </is>
      </c>
      <c r="G605" t="inlineStr"/>
      <c r="H605" t="inlineStr"/>
      <c r="I605" t="inlineStr"/>
      <c r="J605" t="inlineStr"/>
      <c r="K605" t="inlineStr"/>
      <c r="L605" t="inlineStr"/>
      <c r="M605" t="inlineStr"/>
      <c r="N605" t="n">
        <v>2580</v>
      </c>
      <c r="O605" t="inlineStr"/>
      <c r="P605" t="inlineStr"/>
    </row>
    <row r="606" ht="15" customHeight="1">
      <c r="A606" s="154" t="inlineStr">
        <is>
          <t>1ère et 2nde transformation</t>
        </is>
      </c>
      <c r="B606" t="inlineStr">
        <is>
          <t>Carcasses, fraîches</t>
        </is>
      </c>
      <c r="C606" t="inlineStr">
        <is>
          <t>Viande bovine</t>
        </is>
      </c>
      <c r="D606" t="inlineStr">
        <is>
          <t>France</t>
        </is>
      </c>
      <c r="E606" t="inlineStr">
        <is>
          <t>2019</t>
        </is>
      </c>
      <c r="F606" t="inlineStr">
        <is>
          <t>kt</t>
        </is>
      </c>
      <c r="G606" t="inlineStr"/>
      <c r="H606" t="inlineStr"/>
      <c r="I606" t="inlineStr"/>
      <c r="J606" t="inlineStr"/>
      <c r="K606" t="inlineStr"/>
      <c r="L606" t="inlineStr"/>
      <c r="M606" t="inlineStr"/>
      <c r="N606" t="n">
        <v>314</v>
      </c>
      <c r="O606" t="inlineStr"/>
      <c r="P606" t="inlineStr"/>
    </row>
    <row r="607" ht="15" customHeight="1">
      <c r="A607" s="154" t="inlineStr">
        <is>
          <t>1ère et 2nde transformation</t>
        </is>
      </c>
      <c r="B607" t="inlineStr">
        <is>
          <t>Morceaux, frais</t>
        </is>
      </c>
      <c r="C607" t="inlineStr">
        <is>
          <t>Viande bovine</t>
        </is>
      </c>
      <c r="D607" t="inlineStr">
        <is>
          <t>France</t>
        </is>
      </c>
      <c r="E607" t="inlineStr">
        <is>
          <t>2019</t>
        </is>
      </c>
      <c r="F607" t="inlineStr">
        <is>
          <t>kt</t>
        </is>
      </c>
      <c r="G607" t="inlineStr"/>
      <c r="H607" t="inlineStr"/>
      <c r="I607" t="inlineStr"/>
      <c r="J607" t="inlineStr"/>
      <c r="K607" t="inlineStr"/>
      <c r="L607" t="inlineStr"/>
      <c r="M607" t="inlineStr"/>
      <c r="N607" t="n">
        <v>439</v>
      </c>
      <c r="O607" t="inlineStr"/>
      <c r="P607" t="inlineStr"/>
    </row>
    <row r="608" ht="15" customHeight="1">
      <c r="A608" s="154" t="inlineStr">
        <is>
          <t>1ère et 2nde transformation</t>
        </is>
      </c>
      <c r="B608" t="inlineStr">
        <is>
          <t>Morceaux, congelés</t>
        </is>
      </c>
      <c r="C608" t="inlineStr">
        <is>
          <t>Viande bovine</t>
        </is>
      </c>
      <c r="D608" t="inlineStr">
        <is>
          <t>France</t>
        </is>
      </c>
      <c r="E608" t="inlineStr">
        <is>
          <t>2019</t>
        </is>
      </c>
      <c r="F608" t="inlineStr">
        <is>
          <t>kt</t>
        </is>
      </c>
      <c r="G608" t="inlineStr"/>
      <c r="H608" t="inlineStr"/>
      <c r="I608" t="inlineStr"/>
      <c r="J608" t="inlineStr"/>
      <c r="K608" t="inlineStr"/>
      <c r="L608" t="inlineStr"/>
      <c r="M608" t="inlineStr"/>
      <c r="N608" t="n">
        <v>241</v>
      </c>
      <c r="O608" t="inlineStr"/>
      <c r="P608" t="inlineStr"/>
    </row>
    <row r="609" ht="15" customHeight="1">
      <c r="A609" s="154" t="inlineStr">
        <is>
          <t>1ère et 2nde transformation</t>
        </is>
      </c>
      <c r="B609" t="inlineStr">
        <is>
          <t>Abats</t>
        </is>
      </c>
      <c r="C609" t="inlineStr">
        <is>
          <t>Viande bovine</t>
        </is>
      </c>
      <c r="D609" t="inlineStr">
        <is>
          <t>France</t>
        </is>
      </c>
      <c r="E609" t="inlineStr">
        <is>
          <t>2019</t>
        </is>
      </c>
      <c r="F609" t="inlineStr">
        <is>
          <t>kt</t>
        </is>
      </c>
      <c r="G609" t="inlineStr"/>
      <c r="H609" t="inlineStr"/>
      <c r="I609" t="inlineStr"/>
      <c r="J609" t="inlineStr"/>
      <c r="K609" t="inlineStr"/>
      <c r="L609" t="inlineStr"/>
      <c r="M609" t="inlineStr"/>
      <c r="N609" t="n">
        <v>192</v>
      </c>
      <c r="O609" t="inlineStr"/>
      <c r="P609" t="inlineStr"/>
    </row>
    <row r="610" ht="15" customHeight="1">
      <c r="A610" s="154" t="inlineStr">
        <is>
          <t>1ère et 2nde transformation</t>
        </is>
      </c>
      <c r="B610" t="inlineStr">
        <is>
          <t>C1</t>
        </is>
      </c>
      <c r="C610" t="inlineStr">
        <is>
          <t>Viande bovine</t>
        </is>
      </c>
      <c r="D610" t="inlineStr">
        <is>
          <t>France</t>
        </is>
      </c>
      <c r="E610" t="inlineStr">
        <is>
          <t>2019</t>
        </is>
      </c>
      <c r="F610" t="inlineStr">
        <is>
          <t>kt</t>
        </is>
      </c>
      <c r="G610" t="inlineStr"/>
      <c r="H610" t="inlineStr"/>
      <c r="I610" t="inlineStr"/>
      <c r="J610" t="inlineStr"/>
      <c r="K610" t="inlineStr"/>
      <c r="L610" t="inlineStr"/>
      <c r="M610" t="inlineStr"/>
      <c r="N610" t="n">
        <v>133</v>
      </c>
      <c r="O610" t="inlineStr"/>
      <c r="P610" t="inlineStr"/>
    </row>
    <row r="611" ht="15" customHeight="1">
      <c r="A611" s="154" t="inlineStr">
        <is>
          <t>1ère et 2nde transformation</t>
        </is>
      </c>
      <c r="B611" t="inlineStr">
        <is>
          <t>C2</t>
        </is>
      </c>
      <c r="C611" t="inlineStr">
        <is>
          <t>Viande bovine</t>
        </is>
      </c>
      <c r="D611" t="inlineStr">
        <is>
          <t>France</t>
        </is>
      </c>
      <c r="E611" t="inlineStr">
        <is>
          <t>2019</t>
        </is>
      </c>
      <c r="F611" t="inlineStr">
        <is>
          <t>kt</t>
        </is>
      </c>
      <c r="G611" t="inlineStr"/>
      <c r="H611" t="inlineStr"/>
      <c r="I611" t="inlineStr"/>
      <c r="J611" t="inlineStr"/>
      <c r="K611" t="inlineStr"/>
      <c r="L611" t="inlineStr"/>
      <c r="M611" t="inlineStr"/>
      <c r="N611" t="n">
        <v>227</v>
      </c>
      <c r="O611" t="inlineStr"/>
      <c r="P611" t="inlineStr"/>
    </row>
    <row r="612" ht="15" customHeight="1">
      <c r="A612" s="154" t="inlineStr">
        <is>
          <t>1ère et 2nde transformation</t>
        </is>
      </c>
      <c r="B612" t="inlineStr">
        <is>
          <t>C3 et alimentaire</t>
        </is>
      </c>
      <c r="C612" t="inlineStr">
        <is>
          <t>Viande bovine</t>
        </is>
      </c>
      <c r="D612" t="inlineStr">
        <is>
          <t>France</t>
        </is>
      </c>
      <c r="E612" t="inlineStr">
        <is>
          <t>2019</t>
        </is>
      </c>
      <c r="F612" t="inlineStr">
        <is>
          <t>kt</t>
        </is>
      </c>
      <c r="G612" t="inlineStr"/>
      <c r="H612" t="inlineStr"/>
      <c r="I612" t="inlineStr"/>
      <c r="J612" t="inlineStr"/>
      <c r="K612" t="inlineStr"/>
      <c r="L612" t="inlineStr"/>
      <c r="M612" t="inlineStr"/>
      <c r="N612" t="n">
        <v>849</v>
      </c>
      <c r="O612" t="inlineStr"/>
      <c r="P612" t="inlineStr"/>
    </row>
    <row r="613" ht="15" customHeight="1">
      <c r="A613" s="154" t="inlineStr">
        <is>
          <t>1ère et 2nde transformation</t>
        </is>
      </c>
      <c r="B613" t="inlineStr">
        <is>
          <t>Viande de veaux</t>
        </is>
      </c>
      <c r="C613" t="inlineStr">
        <is>
          <t>Viande bovine</t>
        </is>
      </c>
      <c r="D613" t="inlineStr">
        <is>
          <t>France</t>
        </is>
      </c>
      <c r="E613" t="inlineStr">
        <is>
          <t>2019</t>
        </is>
      </c>
      <c r="F613" t="inlineStr">
        <is>
          <t>kt</t>
        </is>
      </c>
      <c r="G613" t="inlineStr"/>
      <c r="H613" t="inlineStr"/>
      <c r="I613" t="inlineStr"/>
      <c r="J613" t="inlineStr"/>
      <c r="K613" t="inlineStr"/>
      <c r="L613" t="inlineStr"/>
      <c r="M613" t="inlineStr"/>
      <c r="N613" t="n">
        <v>127</v>
      </c>
      <c r="O613" t="inlineStr"/>
      <c r="P613" t="inlineStr"/>
    </row>
    <row r="614" ht="15" customHeight="1">
      <c r="A614" s="154" t="inlineStr">
        <is>
          <t>1ère et 2nde transformation</t>
        </is>
      </c>
      <c r="B614" t="inlineStr">
        <is>
          <t>Viande de gros bovins</t>
        </is>
      </c>
      <c r="C614" t="inlineStr">
        <is>
          <t>Viande bovine</t>
        </is>
      </c>
      <c r="D614" t="inlineStr">
        <is>
          <t>France</t>
        </is>
      </c>
      <c r="E614" t="inlineStr">
        <is>
          <t>2019</t>
        </is>
      </c>
      <c r="F614" t="inlineStr">
        <is>
          <t>kt</t>
        </is>
      </c>
      <c r="G614" t="inlineStr"/>
      <c r="H614" t="inlineStr"/>
      <c r="I614" t="inlineStr"/>
      <c r="J614" t="inlineStr"/>
      <c r="K614" t="inlineStr"/>
      <c r="L614" t="inlineStr"/>
      <c r="M614" t="inlineStr"/>
      <c r="N614" t="n">
        <v>867</v>
      </c>
      <c r="O614" t="inlineStr"/>
      <c r="P614" t="inlineStr"/>
    </row>
    <row r="615" ht="15" customHeight="1">
      <c r="A615" s="154" t="inlineStr">
        <is>
          <t>1ère et 2nde transformation</t>
        </is>
      </c>
      <c r="B615" t="inlineStr">
        <is>
          <t>Cuirs</t>
        </is>
      </c>
      <c r="C615" t="inlineStr">
        <is>
          <t>Viande bovine</t>
        </is>
      </c>
      <c r="D615" t="inlineStr">
        <is>
          <t>France</t>
        </is>
      </c>
      <c r="E615" t="inlineStr">
        <is>
          <t>2019</t>
        </is>
      </c>
      <c r="F615" t="inlineStr">
        <is>
          <t>kt</t>
        </is>
      </c>
      <c r="G615" t="inlineStr"/>
      <c r="H615" t="inlineStr"/>
      <c r="I615" t="inlineStr"/>
      <c r="J615" t="inlineStr"/>
      <c r="K615" t="inlineStr"/>
      <c r="L615" t="inlineStr"/>
      <c r="M615" t="inlineStr"/>
      <c r="N615" t="n">
        <v>146</v>
      </c>
      <c r="O615" t="inlineStr"/>
      <c r="P615" t="inlineStr"/>
    </row>
    <row r="616" ht="15" customHeight="1">
      <c r="A616" s="154" t="inlineStr">
        <is>
          <t>1ère et 2nde transformation</t>
        </is>
      </c>
      <c r="B616" t="inlineStr">
        <is>
          <t>Eau - ressuage</t>
        </is>
      </c>
      <c r="C616" t="inlineStr">
        <is>
          <t>Viande bovine</t>
        </is>
      </c>
      <c r="D616" t="inlineStr">
        <is>
          <t>France</t>
        </is>
      </c>
      <c r="E616" t="inlineStr">
        <is>
          <t>2019</t>
        </is>
      </c>
      <c r="F616" t="inlineStr">
        <is>
          <t>kt</t>
        </is>
      </c>
      <c r="G616" t="inlineStr"/>
      <c r="H616" t="inlineStr"/>
      <c r="I616" t="inlineStr"/>
      <c r="J616" t="inlineStr"/>
      <c r="K616" t="inlineStr"/>
      <c r="L616" t="inlineStr"/>
      <c r="M616" t="inlineStr"/>
      <c r="N616" t="n">
        <v>32</v>
      </c>
      <c r="O616" t="inlineStr"/>
      <c r="P616" t="inlineStr"/>
    </row>
    <row r="617" ht="15" customHeight="1">
      <c r="A617" s="154" t="inlineStr">
        <is>
          <t>1ère et 2nde transformation</t>
        </is>
      </c>
      <c r="B617" t="inlineStr">
        <is>
          <t>Carcasses</t>
        </is>
      </c>
      <c r="C617" t="inlineStr">
        <is>
          <t>Viande bovine</t>
        </is>
      </c>
      <c r="D617" t="inlineStr">
        <is>
          <t>France</t>
        </is>
      </c>
      <c r="E617" t="inlineStr">
        <is>
          <t>2019</t>
        </is>
      </c>
      <c r="F617" t="inlineStr">
        <is>
          <t>kt</t>
        </is>
      </c>
      <c r="G617" t="inlineStr"/>
      <c r="H617" t="inlineStr"/>
      <c r="I617" t="inlineStr"/>
      <c r="J617" t="inlineStr"/>
      <c r="K617" t="inlineStr"/>
      <c r="L617" t="inlineStr"/>
      <c r="M617" t="inlineStr"/>
      <c r="N617" t="n">
        <v>314</v>
      </c>
      <c r="O617" t="inlineStr"/>
      <c r="P617" t="inlineStr"/>
    </row>
    <row r="618" ht="15" customHeight="1">
      <c r="A618" s="154" t="inlineStr">
        <is>
          <t>1ère et 2nde transformation</t>
        </is>
      </c>
      <c r="B618" t="inlineStr">
        <is>
          <t>Viande</t>
        </is>
      </c>
      <c r="C618" t="inlineStr">
        <is>
          <t>Viande bovine</t>
        </is>
      </c>
      <c r="D618" t="inlineStr">
        <is>
          <t>France</t>
        </is>
      </c>
      <c r="E618" t="inlineStr">
        <is>
          <t>2019</t>
        </is>
      </c>
      <c r="F618" t="inlineStr">
        <is>
          <t>kt</t>
        </is>
      </c>
      <c r="G618" t="inlineStr"/>
      <c r="H618" t="inlineStr"/>
      <c r="I618" t="inlineStr"/>
      <c r="J618" t="inlineStr"/>
      <c r="K618" t="inlineStr"/>
      <c r="L618" t="inlineStr"/>
      <c r="M618" t="inlineStr"/>
      <c r="N618" t="n">
        <v>994</v>
      </c>
      <c r="O618" t="inlineStr"/>
      <c r="P618" t="inlineStr"/>
    </row>
    <row r="619" ht="15" customHeight="1">
      <c r="A619" s="154" t="inlineStr">
        <is>
          <t>1ère et 2nde transformation</t>
        </is>
      </c>
      <c r="B619" t="inlineStr">
        <is>
          <t>Morceaux</t>
        </is>
      </c>
      <c r="C619" t="inlineStr">
        <is>
          <t>Viande bovine</t>
        </is>
      </c>
      <c r="D619" t="inlineStr">
        <is>
          <t>France</t>
        </is>
      </c>
      <c r="E619" t="inlineStr">
        <is>
          <t>2019</t>
        </is>
      </c>
      <c r="F619" t="inlineStr">
        <is>
          <t>kt</t>
        </is>
      </c>
      <c r="G619" t="inlineStr"/>
      <c r="H619" t="inlineStr"/>
      <c r="I619" t="inlineStr"/>
      <c r="J619" t="inlineStr"/>
      <c r="K619" t="inlineStr"/>
      <c r="L619" t="inlineStr"/>
      <c r="M619" t="inlineStr"/>
      <c r="N619" t="n">
        <v>680</v>
      </c>
      <c r="O619" t="inlineStr"/>
      <c r="P619" t="inlineStr"/>
    </row>
    <row r="620" ht="15" customHeight="1">
      <c r="A620" s="154" t="inlineStr">
        <is>
          <t>1ère et 2nde transformation</t>
        </is>
      </c>
      <c r="B620" t="inlineStr">
        <is>
          <t>Matières de 1ère et 2nde transformation</t>
        </is>
      </c>
      <c r="C620" t="inlineStr">
        <is>
          <t>Viande bovine</t>
        </is>
      </c>
      <c r="D620" t="inlineStr">
        <is>
          <t>France</t>
        </is>
      </c>
      <c r="E620" t="inlineStr">
        <is>
          <t>2019</t>
        </is>
      </c>
      <c r="F620" t="inlineStr">
        <is>
          <t>kt</t>
        </is>
      </c>
      <c r="G620" t="inlineStr"/>
      <c r="H620" t="inlineStr"/>
      <c r="I620" t="inlineStr"/>
      <c r="J620" t="inlineStr"/>
      <c r="K620" t="inlineStr"/>
      <c r="L620" t="inlineStr"/>
      <c r="M620" t="inlineStr"/>
      <c r="N620" t="n">
        <v>2540</v>
      </c>
      <c r="O620" t="inlineStr"/>
      <c r="P620" t="inlineStr"/>
    </row>
    <row r="621" ht="15" customHeight="1">
      <c r="A621" s="154" t="inlineStr">
        <is>
          <t>1ère et 2nde transformation</t>
        </is>
      </c>
      <c r="B621" t="inlineStr">
        <is>
          <t>Coproduits</t>
        </is>
      </c>
      <c r="C621" t="inlineStr">
        <is>
          <t>Viande bovine</t>
        </is>
      </c>
      <c r="D621" t="inlineStr">
        <is>
          <t>France</t>
        </is>
      </c>
      <c r="E621" t="inlineStr">
        <is>
          <t>2019</t>
        </is>
      </c>
      <c r="F621" t="inlineStr">
        <is>
          <t>kt</t>
        </is>
      </c>
      <c r="G621" t="inlineStr"/>
      <c r="H621" t="inlineStr"/>
      <c r="I621" t="inlineStr"/>
      <c r="J621" t="inlineStr"/>
      <c r="K621" t="inlineStr"/>
      <c r="L621" t="inlineStr"/>
      <c r="M621" t="inlineStr"/>
      <c r="N621" t="n">
        <v>1210</v>
      </c>
      <c r="O621" t="inlineStr"/>
      <c r="P621" t="inlineStr"/>
    </row>
    <row r="622" ht="15" customHeight="1">
      <c r="A622" s="154" t="inlineStr">
        <is>
          <t>1ère et 2nde transformation</t>
        </is>
      </c>
      <c r="B622" t="inlineStr">
        <is>
          <t>Eau</t>
        </is>
      </c>
      <c r="C622" t="inlineStr">
        <is>
          <t>Viande bovine</t>
        </is>
      </c>
      <c r="D622" t="inlineStr">
        <is>
          <t>France</t>
        </is>
      </c>
      <c r="E622" t="inlineStr">
        <is>
          <t>2019</t>
        </is>
      </c>
      <c r="F622" t="inlineStr">
        <is>
          <t>kt</t>
        </is>
      </c>
      <c r="G622" t="inlineStr"/>
      <c r="H622" t="inlineStr"/>
      <c r="I622" t="inlineStr"/>
      <c r="J622" t="inlineStr"/>
      <c r="K622" t="inlineStr"/>
      <c r="L622" t="inlineStr"/>
      <c r="M622" t="inlineStr"/>
      <c r="N622" t="n">
        <v>566</v>
      </c>
      <c r="O622" t="inlineStr"/>
      <c r="P622" t="inlineStr"/>
    </row>
    <row r="623" ht="15" customHeight="1">
      <c r="A623" s="154" t="inlineStr">
        <is>
          <t>1ère et 2nde transformation</t>
        </is>
      </c>
      <c r="B623" t="inlineStr">
        <is>
          <t>Farines animales</t>
        </is>
      </c>
      <c r="C623" t="inlineStr">
        <is>
          <t>Viande bovine</t>
        </is>
      </c>
      <c r="D623" t="inlineStr">
        <is>
          <t>France</t>
        </is>
      </c>
      <c r="E623" t="inlineStr">
        <is>
          <t>2019</t>
        </is>
      </c>
      <c r="F623" t="inlineStr">
        <is>
          <t>kt</t>
        </is>
      </c>
      <c r="G623" t="inlineStr"/>
      <c r="H623" t="inlineStr"/>
      <c r="I623" t="inlineStr"/>
      <c r="J623" t="inlineStr"/>
      <c r="K623" t="inlineStr"/>
      <c r="L623" t="inlineStr"/>
      <c r="M623" t="inlineStr"/>
      <c r="N623" t="n">
        <v>89</v>
      </c>
      <c r="O623" t="inlineStr"/>
      <c r="P623" t="inlineStr"/>
    </row>
    <row r="624" ht="15" customHeight="1">
      <c r="A624" s="154" t="inlineStr">
        <is>
          <t>1ère et 2nde transformation</t>
        </is>
      </c>
      <c r="B624" t="inlineStr">
        <is>
          <t>Graisses animales</t>
        </is>
      </c>
      <c r="C624" t="inlineStr">
        <is>
          <t>Viande bovine</t>
        </is>
      </c>
      <c r="D624" t="inlineStr">
        <is>
          <t>France</t>
        </is>
      </c>
      <c r="E624" t="inlineStr">
        <is>
          <t>2019</t>
        </is>
      </c>
      <c r="F624" t="inlineStr">
        <is>
          <t>kt</t>
        </is>
      </c>
      <c r="G624" t="inlineStr"/>
      <c r="H624" t="inlineStr"/>
      <c r="I624" t="inlineStr"/>
      <c r="J624" t="inlineStr"/>
      <c r="K624" t="inlineStr"/>
      <c r="L624" t="inlineStr"/>
      <c r="M624" t="inlineStr"/>
      <c r="N624" t="n">
        <v>39</v>
      </c>
      <c r="O624" t="inlineStr"/>
      <c r="P624" t="inlineStr"/>
    </row>
    <row r="625" ht="15" customHeight="1">
      <c r="A625" s="154" t="inlineStr">
        <is>
          <t>1ère et 2nde transformation</t>
        </is>
      </c>
      <c r="B625" t="inlineStr">
        <is>
          <t>Eau - traitement thermique</t>
        </is>
      </c>
      <c r="C625" t="inlineStr">
        <is>
          <t>Viande bovine</t>
        </is>
      </c>
      <c r="D625" t="inlineStr">
        <is>
          <t>France</t>
        </is>
      </c>
      <c r="E625" t="inlineStr">
        <is>
          <t>2019</t>
        </is>
      </c>
      <c r="F625" t="inlineStr">
        <is>
          <t>kt</t>
        </is>
      </c>
      <c r="G625" t="inlineStr"/>
      <c r="H625" t="inlineStr"/>
      <c r="I625" t="inlineStr"/>
      <c r="J625" t="inlineStr"/>
      <c r="K625" t="inlineStr"/>
      <c r="L625" t="inlineStr"/>
      <c r="M625" t="inlineStr"/>
      <c r="N625" t="n">
        <v>534</v>
      </c>
      <c r="O625" t="inlineStr"/>
      <c r="P625" t="inlineStr"/>
    </row>
    <row r="626" ht="15" customHeight="1">
      <c r="A626" s="154" t="inlineStr">
        <is>
          <t>1ère et 2nde transformation</t>
        </is>
      </c>
      <c r="B626" t="inlineStr">
        <is>
          <t>Farines et graisses animales</t>
        </is>
      </c>
      <c r="C626" t="inlineStr">
        <is>
          <t>Viande bovine</t>
        </is>
      </c>
      <c r="D626" t="inlineStr">
        <is>
          <t>France</t>
        </is>
      </c>
      <c r="E626" t="inlineStr">
        <is>
          <t>2019</t>
        </is>
      </c>
      <c r="F626" t="inlineStr">
        <is>
          <t>kt</t>
        </is>
      </c>
      <c r="G626" t="inlineStr"/>
      <c r="H626" t="inlineStr"/>
      <c r="I626" t="inlineStr"/>
      <c r="J626" t="inlineStr"/>
      <c r="K626" t="inlineStr"/>
      <c r="L626" t="inlineStr"/>
      <c r="M626" t="inlineStr"/>
      <c r="N626" t="n">
        <v>128</v>
      </c>
      <c r="O626" t="inlineStr"/>
      <c r="P626" t="inlineStr"/>
    </row>
    <row r="627" ht="15" customHeight="1">
      <c r="A627" s="154" t="inlineStr">
        <is>
          <t>1ère et 2nde transformation</t>
        </is>
      </c>
      <c r="B627" t="inlineStr">
        <is>
          <t>Produits transformés</t>
        </is>
      </c>
      <c r="C627" t="inlineStr">
        <is>
          <t>Viande bovine</t>
        </is>
      </c>
      <c r="D627" t="inlineStr">
        <is>
          <t>France</t>
        </is>
      </c>
      <c r="E627" t="inlineStr">
        <is>
          <t>2019</t>
        </is>
      </c>
      <c r="F627" t="inlineStr">
        <is>
          <t>kt</t>
        </is>
      </c>
      <c r="G627" t="inlineStr"/>
      <c r="H627" t="inlineStr"/>
      <c r="I627" t="inlineStr"/>
      <c r="J627" t="inlineStr"/>
      <c r="K627" t="inlineStr"/>
      <c r="L627" t="inlineStr"/>
      <c r="M627" t="inlineStr"/>
      <c r="N627" t="n">
        <v>564</v>
      </c>
      <c r="O627" t="inlineStr"/>
      <c r="P627" t="inlineStr"/>
    </row>
    <row r="628" ht="15" customHeight="1">
      <c r="A628" s="154" t="inlineStr">
        <is>
          <t>1ère et 2nde transformation</t>
        </is>
      </c>
      <c r="B628" t="inlineStr">
        <is>
          <t>Matières issues de coproduits</t>
        </is>
      </c>
      <c r="C628" t="inlineStr">
        <is>
          <t>Viande bovine</t>
        </is>
      </c>
      <c r="D628" t="inlineStr">
        <is>
          <t>France</t>
        </is>
      </c>
      <c r="E628" t="inlineStr">
        <is>
          <t>2019</t>
        </is>
      </c>
      <c r="F628" t="inlineStr">
        <is>
          <t>kt</t>
        </is>
      </c>
      <c r="G628" t="inlineStr"/>
      <c r="H628" t="inlineStr"/>
      <c r="I628" t="inlineStr"/>
      <c r="J628" t="inlineStr"/>
      <c r="K628" t="inlineStr"/>
      <c r="L628" t="inlineStr"/>
      <c r="M628" t="inlineStr"/>
      <c r="N628" t="n">
        <v>564</v>
      </c>
      <c r="O628" t="inlineStr"/>
      <c r="P628" t="inlineStr"/>
    </row>
    <row r="629" ht="15" customHeight="1">
      <c r="A629" s="154" t="inlineStr">
        <is>
          <t>1ère et 2nde transformation</t>
        </is>
      </c>
      <c r="B629" t="inlineStr">
        <is>
          <t>Protéines animales transformées</t>
        </is>
      </c>
      <c r="C629" t="inlineStr">
        <is>
          <t>Viande bovine</t>
        </is>
      </c>
      <c r="D629" t="inlineStr">
        <is>
          <t>France</t>
        </is>
      </c>
      <c r="E629" t="inlineStr">
        <is>
          <t>2019</t>
        </is>
      </c>
      <c r="F629" t="inlineStr">
        <is>
          <t>kt</t>
        </is>
      </c>
      <c r="G629" t="inlineStr"/>
      <c r="H629" t="inlineStr"/>
      <c r="I629" t="inlineStr"/>
      <c r="J629" t="inlineStr"/>
      <c r="K629" t="inlineStr"/>
      <c r="L629" t="inlineStr"/>
      <c r="M629" t="inlineStr"/>
      <c r="N629" t="n">
        <v>272</v>
      </c>
      <c r="O629" t="inlineStr"/>
      <c r="P629" t="inlineStr"/>
    </row>
    <row r="630" ht="15" customHeight="1">
      <c r="A630" s="154" t="inlineStr">
        <is>
          <t>1ère et 2nde transformation</t>
        </is>
      </c>
      <c r="B630" t="inlineStr">
        <is>
          <t>Corps gras animaux</t>
        </is>
      </c>
      <c r="C630" t="inlineStr">
        <is>
          <t>Viande bovine</t>
        </is>
      </c>
      <c r="D630" t="inlineStr">
        <is>
          <t>France</t>
        </is>
      </c>
      <c r="E630" t="inlineStr">
        <is>
          <t>2019</t>
        </is>
      </c>
      <c r="F630" t="inlineStr">
        <is>
          <t>kt</t>
        </is>
      </c>
      <c r="G630" t="inlineStr"/>
      <c r="H630" t="inlineStr"/>
      <c r="I630" t="inlineStr"/>
      <c r="J630" t="inlineStr"/>
      <c r="K630" t="inlineStr"/>
      <c r="L630" t="inlineStr"/>
      <c r="M630" t="inlineStr"/>
      <c r="N630" t="n">
        <v>163</v>
      </c>
      <c r="O630" t="inlineStr"/>
      <c r="P630" t="inlineStr"/>
    </row>
    <row r="631" ht="15" customHeight="1">
      <c r="A631" s="154" t="inlineStr">
        <is>
          <t>1ère et 2nde transformation</t>
        </is>
      </c>
      <c r="B631" t="inlineStr">
        <is>
          <t>PAT et CGA</t>
        </is>
      </c>
      <c r="C631" t="inlineStr">
        <is>
          <t>Viande bovine</t>
        </is>
      </c>
      <c r="D631" t="inlineStr">
        <is>
          <t>France</t>
        </is>
      </c>
      <c r="E631" t="inlineStr">
        <is>
          <t>2019</t>
        </is>
      </c>
      <c r="F631" t="inlineStr">
        <is>
          <t>kt</t>
        </is>
      </c>
      <c r="G631" t="inlineStr"/>
      <c r="H631" t="inlineStr"/>
      <c r="I631" t="inlineStr"/>
      <c r="J631" t="inlineStr"/>
      <c r="K631" t="inlineStr"/>
      <c r="L631" t="inlineStr"/>
      <c r="M631" t="inlineStr"/>
      <c r="N631" t="n">
        <v>436</v>
      </c>
      <c r="O631" t="inlineStr"/>
      <c r="P631" t="inlineStr"/>
    </row>
    <row r="632" ht="15" customHeight="1">
      <c r="A632" s="154" t="inlineStr">
        <is>
          <t>Abattage / découpe</t>
        </is>
      </c>
      <c r="B632" t="inlineStr">
        <is>
          <t>Carcasses, fraîches</t>
        </is>
      </c>
      <c r="C632" t="inlineStr">
        <is>
          <t>Viande bovine</t>
        </is>
      </c>
      <c r="D632" t="inlineStr">
        <is>
          <t>France</t>
        </is>
      </c>
      <c r="E632" t="inlineStr">
        <is>
          <t>2019</t>
        </is>
      </c>
      <c r="F632" t="inlineStr">
        <is>
          <t>kt</t>
        </is>
      </c>
      <c r="G632" t="inlineStr">
        <is>
          <t>Production de carcasses fraîches</t>
        </is>
      </c>
      <c r="H632" t="inlineStr">
        <is>
          <t>Prodcom - Eurostat</t>
        </is>
      </c>
      <c r="I632" t="inlineStr">
        <is>
          <t>La production de carcasses est calulée comme étant le reste, tenant compte ainsi du retrait des coproduits C3 (os + graisses) ultérieur (transformation industrielle, artisanale, GMS et fermière) et de l'ajout des carcasses vendues directement ou autoconsommées</t>
        </is>
      </c>
      <c r="J632" t="inlineStr">
        <is>
          <t>Volume</t>
        </is>
      </c>
      <c r="K632" t="inlineStr">
        <is>
          <t>Production de carcasses fraîches</t>
        </is>
      </c>
      <c r="L632" t="inlineStr">
        <is>
          <t>Production - PRODCOM</t>
        </is>
      </c>
      <c r="M632" t="inlineStr">
        <is>
          <t>Elevée</t>
        </is>
      </c>
      <c r="N632" t="n">
        <v>314</v>
      </c>
      <c r="O632" t="inlineStr"/>
      <c r="P632" t="inlineStr"/>
    </row>
    <row r="633" ht="15" customHeight="1">
      <c r="A633" s="154" t="inlineStr">
        <is>
          <t>Abattage / découpe</t>
        </is>
      </c>
      <c r="B633" t="inlineStr">
        <is>
          <t>Morceaux, frais</t>
        </is>
      </c>
      <c r="C633" t="inlineStr">
        <is>
          <t>Viande bovine</t>
        </is>
      </c>
      <c r="D633" t="inlineStr">
        <is>
          <t>France</t>
        </is>
      </c>
      <c r="E633" t="inlineStr">
        <is>
          <t>2019</t>
        </is>
      </c>
      <c r="F633" t="inlineStr">
        <is>
          <t>kt</t>
        </is>
      </c>
      <c r="G633" t="inlineStr">
        <is>
          <t>Production de morceaux frais</t>
        </is>
      </c>
      <c r="H633" t="inlineStr">
        <is>
          <t>Prodcom - Eurostat</t>
        </is>
      </c>
      <c r="I633" t="inlineStr"/>
      <c r="J633" t="inlineStr">
        <is>
          <t>Volume</t>
        </is>
      </c>
      <c r="K633" t="inlineStr">
        <is>
          <t>Production de morceaux frais</t>
        </is>
      </c>
      <c r="L633" t="inlineStr">
        <is>
          <t>Production - PRODCOM</t>
        </is>
      </c>
      <c r="M633" t="inlineStr">
        <is>
          <t>Elevée</t>
        </is>
      </c>
      <c r="N633" t="n">
        <v>439</v>
      </c>
      <c r="O633" t="inlineStr"/>
      <c r="P633" t="inlineStr"/>
    </row>
    <row r="634" ht="15" customHeight="1">
      <c r="A634" s="154" t="inlineStr">
        <is>
          <t>Abattage / découpe</t>
        </is>
      </c>
      <c r="B634" t="inlineStr">
        <is>
          <t>Morceaux, congelés</t>
        </is>
      </c>
      <c r="C634" t="inlineStr">
        <is>
          <t>Viande bovine</t>
        </is>
      </c>
      <c r="D634" t="inlineStr">
        <is>
          <t>France</t>
        </is>
      </c>
      <c r="E634" t="inlineStr">
        <is>
          <t>2019</t>
        </is>
      </c>
      <c r="F634" t="inlineStr">
        <is>
          <t>kt</t>
        </is>
      </c>
      <c r="G634" t="inlineStr">
        <is>
          <t>Production de morceaux congelés</t>
        </is>
      </c>
      <c r="H634" t="inlineStr">
        <is>
          <t>Prodcom - Eurostat</t>
        </is>
      </c>
      <c r="I634" t="inlineStr"/>
      <c r="J634" t="inlineStr">
        <is>
          <t>Volume</t>
        </is>
      </c>
      <c r="K634" t="inlineStr">
        <is>
          <t>Production de morceaux congelés</t>
        </is>
      </c>
      <c r="L634" t="inlineStr">
        <is>
          <t>Production - PRODCOM</t>
        </is>
      </c>
      <c r="M634" t="inlineStr">
        <is>
          <t>Elevée</t>
        </is>
      </c>
      <c r="N634" t="n">
        <v>241</v>
      </c>
      <c r="O634" t="inlineStr"/>
      <c r="P634" t="inlineStr"/>
    </row>
    <row r="635" ht="15" customHeight="1">
      <c r="A635" s="154" t="inlineStr">
        <is>
          <t>Abattage / découpe</t>
        </is>
      </c>
      <c r="B635" t="inlineStr">
        <is>
          <t>Abats</t>
        </is>
      </c>
      <c r="C635" t="inlineStr">
        <is>
          <t>Viande bovine</t>
        </is>
      </c>
      <c r="D635" t="inlineStr">
        <is>
          <t>France</t>
        </is>
      </c>
      <c r="E635" t="inlineStr">
        <is>
          <t>2019</t>
        </is>
      </c>
      <c r="F635" t="inlineStr">
        <is>
          <t>kt</t>
        </is>
      </c>
      <c r="G635" t="inlineStr"/>
      <c r="H635" t="inlineStr"/>
      <c r="I635" t="inlineStr"/>
      <c r="J635" t="inlineStr"/>
      <c r="K635" t="inlineStr"/>
      <c r="L635" t="inlineStr"/>
      <c r="M635" t="inlineStr"/>
      <c r="N635" t="n">
        <v>192</v>
      </c>
      <c r="O635" t="inlineStr"/>
      <c r="P635" t="inlineStr"/>
    </row>
    <row r="636" ht="15" customHeight="1">
      <c r="A636" s="154" t="inlineStr">
        <is>
          <t>Abattage / découpe</t>
        </is>
      </c>
      <c r="B636" t="inlineStr">
        <is>
          <t>C1</t>
        </is>
      </c>
      <c r="C636" t="inlineStr">
        <is>
          <t>Viande bovine</t>
        </is>
      </c>
      <c r="D636" t="inlineStr">
        <is>
          <t>France</t>
        </is>
      </c>
      <c r="E636" t="inlineStr">
        <is>
          <t>2019</t>
        </is>
      </c>
      <c r="F636" t="inlineStr">
        <is>
          <t>kt</t>
        </is>
      </c>
      <c r="G636" t="inlineStr"/>
      <c r="H636" t="inlineStr"/>
      <c r="I636" t="inlineStr"/>
      <c r="J636" t="inlineStr"/>
      <c r="K636" t="inlineStr"/>
      <c r="L636" t="inlineStr"/>
      <c r="M636" t="inlineStr"/>
      <c r="N636" t="n">
        <v>133</v>
      </c>
      <c r="O636" t="inlineStr"/>
      <c r="P636" t="inlineStr"/>
    </row>
    <row r="637" ht="15" customHeight="1">
      <c r="A637" s="154" t="inlineStr">
        <is>
          <t>Abattage / découpe</t>
        </is>
      </c>
      <c r="B637" t="inlineStr">
        <is>
          <t>C2</t>
        </is>
      </c>
      <c r="C637" t="inlineStr">
        <is>
          <t>Viande bovine</t>
        </is>
      </c>
      <c r="D637" t="inlineStr">
        <is>
          <t>France</t>
        </is>
      </c>
      <c r="E637" t="inlineStr">
        <is>
          <t>2019</t>
        </is>
      </c>
      <c r="F637" t="inlineStr">
        <is>
          <t>kt</t>
        </is>
      </c>
      <c r="G637" t="inlineStr"/>
      <c r="H637" t="inlineStr"/>
      <c r="I637" t="inlineStr"/>
      <c r="J637" t="inlineStr"/>
      <c r="K637" t="inlineStr"/>
      <c r="L637" t="inlineStr"/>
      <c r="M637" t="inlineStr"/>
      <c r="N637" t="n">
        <v>227</v>
      </c>
      <c r="O637" t="inlineStr"/>
      <c r="P637" t="inlineStr"/>
    </row>
    <row r="638" ht="15" customHeight="1">
      <c r="A638" s="154" t="inlineStr">
        <is>
          <t>Abattage / découpe</t>
        </is>
      </c>
      <c r="B638" t="inlineStr">
        <is>
          <t>C3 et alimentaire</t>
        </is>
      </c>
      <c r="C638" t="inlineStr">
        <is>
          <t>Viande bovine</t>
        </is>
      </c>
      <c r="D638" t="inlineStr">
        <is>
          <t>France</t>
        </is>
      </c>
      <c r="E638" t="inlineStr">
        <is>
          <t>2019</t>
        </is>
      </c>
      <c r="F638" t="inlineStr">
        <is>
          <t>kt</t>
        </is>
      </c>
      <c r="G638" t="inlineStr"/>
      <c r="H638" t="inlineStr"/>
      <c r="I638" t="inlineStr"/>
      <c r="J638" t="inlineStr"/>
      <c r="K638" t="inlineStr"/>
      <c r="L638" t="inlineStr"/>
      <c r="M638" t="inlineStr"/>
      <c r="N638" t="n">
        <v>849</v>
      </c>
      <c r="O638" t="inlineStr"/>
      <c r="P638" t="inlineStr"/>
    </row>
    <row r="639" ht="15" customHeight="1">
      <c r="A639" s="154" t="inlineStr">
        <is>
          <t>Abattage / découpe</t>
        </is>
      </c>
      <c r="B639" t="inlineStr">
        <is>
          <t>Viande de veaux</t>
        </is>
      </c>
      <c r="C639" t="inlineStr">
        <is>
          <t>Viande bovine</t>
        </is>
      </c>
      <c r="D639" t="inlineStr">
        <is>
          <t>France</t>
        </is>
      </c>
      <c r="E639" t="inlineStr">
        <is>
          <t>2019</t>
        </is>
      </c>
      <c r="F639" t="inlineStr">
        <is>
          <t>kt</t>
        </is>
      </c>
      <c r="G639" t="inlineStr"/>
      <c r="H639" t="inlineStr"/>
      <c r="I639" t="inlineStr"/>
      <c r="J639" t="inlineStr"/>
      <c r="K639" t="inlineStr"/>
      <c r="L639" t="inlineStr"/>
      <c r="M639" t="inlineStr"/>
      <c r="N639" t="n">
        <v>127</v>
      </c>
      <c r="O639" t="inlineStr"/>
      <c r="P639" t="inlineStr"/>
    </row>
    <row r="640" ht="15" customHeight="1">
      <c r="A640" s="154" t="inlineStr">
        <is>
          <t>Abattage / découpe</t>
        </is>
      </c>
      <c r="B640" t="inlineStr">
        <is>
          <t>Viande de gros bovins</t>
        </is>
      </c>
      <c r="C640" t="inlineStr">
        <is>
          <t>Viande bovine</t>
        </is>
      </c>
      <c r="D640" t="inlineStr">
        <is>
          <t>France</t>
        </is>
      </c>
      <c r="E640" t="inlineStr">
        <is>
          <t>2019</t>
        </is>
      </c>
      <c r="F640" t="inlineStr">
        <is>
          <t>kt</t>
        </is>
      </c>
      <c r="G640" t="inlineStr"/>
      <c r="H640" t="inlineStr"/>
      <c r="I640" t="inlineStr"/>
      <c r="J640" t="inlineStr"/>
      <c r="K640" t="inlineStr"/>
      <c r="L640" t="inlineStr"/>
      <c r="M640" t="inlineStr"/>
      <c r="N640" t="n">
        <v>867</v>
      </c>
      <c r="O640" t="inlineStr"/>
      <c r="P640" t="inlineStr"/>
    </row>
    <row r="641" ht="15" customHeight="1">
      <c r="A641" s="154" t="inlineStr">
        <is>
          <t>Abattage / découpe</t>
        </is>
      </c>
      <c r="B641" t="inlineStr">
        <is>
          <t>Cuirs</t>
        </is>
      </c>
      <c r="C641" t="inlineStr">
        <is>
          <t>Viande bovine</t>
        </is>
      </c>
      <c r="D641" t="inlineStr">
        <is>
          <t>France</t>
        </is>
      </c>
      <c r="E641" t="inlineStr">
        <is>
          <t>2019</t>
        </is>
      </c>
      <c r="F641" t="inlineStr">
        <is>
          <t>kt</t>
        </is>
      </c>
      <c r="G641" t="inlineStr"/>
      <c r="H641" t="inlineStr"/>
      <c r="I641" t="inlineStr"/>
      <c r="J641" t="inlineStr"/>
      <c r="K641" t="inlineStr"/>
      <c r="L641" t="inlineStr"/>
      <c r="M641" t="inlineStr"/>
      <c r="N641" t="n">
        <v>146</v>
      </c>
      <c r="O641" t="inlineStr"/>
      <c r="P641" t="inlineStr"/>
    </row>
    <row r="642" ht="15" customHeight="1">
      <c r="A642" s="154" t="inlineStr">
        <is>
          <t>Abattage / découpe</t>
        </is>
      </c>
      <c r="B642" t="inlineStr">
        <is>
          <t>Eau - ressuage</t>
        </is>
      </c>
      <c r="C642" t="inlineStr">
        <is>
          <t>Viande bovine</t>
        </is>
      </c>
      <c r="D642" t="inlineStr">
        <is>
          <t>France</t>
        </is>
      </c>
      <c r="E642" t="inlineStr">
        <is>
          <t>2019</t>
        </is>
      </c>
      <c r="F642" t="inlineStr">
        <is>
          <t>kt</t>
        </is>
      </c>
      <c r="G642" t="inlineStr"/>
      <c r="H642" t="inlineStr"/>
      <c r="I642" t="inlineStr"/>
      <c r="J642" t="inlineStr"/>
      <c r="K642" t="inlineStr"/>
      <c r="L642" t="inlineStr"/>
      <c r="M642" t="inlineStr"/>
      <c r="N642" t="n">
        <v>32</v>
      </c>
      <c r="O642" t="inlineStr"/>
      <c r="P642" t="inlineStr"/>
    </row>
    <row r="643" ht="15" customHeight="1">
      <c r="A643" s="154" t="inlineStr">
        <is>
          <t>Abattage / découpe</t>
        </is>
      </c>
      <c r="B643" t="inlineStr">
        <is>
          <t>Carcasses</t>
        </is>
      </c>
      <c r="C643" t="inlineStr">
        <is>
          <t>Viande bovine</t>
        </is>
      </c>
      <c r="D643" t="inlineStr">
        <is>
          <t>France</t>
        </is>
      </c>
      <c r="E643" t="inlineStr">
        <is>
          <t>2019</t>
        </is>
      </c>
      <c r="F643" t="inlineStr">
        <is>
          <t>kt</t>
        </is>
      </c>
      <c r="G643" t="inlineStr"/>
      <c r="H643" t="inlineStr"/>
      <c r="I643" t="inlineStr"/>
      <c r="J643" t="inlineStr"/>
      <c r="K643" t="inlineStr"/>
      <c r="L643" t="inlineStr"/>
      <c r="M643" t="inlineStr"/>
      <c r="N643" t="n">
        <v>314</v>
      </c>
      <c r="O643" t="inlineStr"/>
      <c r="P643" t="inlineStr"/>
    </row>
    <row r="644" ht="15" customHeight="1">
      <c r="A644" s="154" t="inlineStr">
        <is>
          <t>Abattage / découpe</t>
        </is>
      </c>
      <c r="B644" t="inlineStr">
        <is>
          <t>Viande</t>
        </is>
      </c>
      <c r="C644" t="inlineStr">
        <is>
          <t>Viande bovine</t>
        </is>
      </c>
      <c r="D644" t="inlineStr">
        <is>
          <t>France</t>
        </is>
      </c>
      <c r="E644" t="inlineStr">
        <is>
          <t>2019</t>
        </is>
      </c>
      <c r="F644" t="inlineStr">
        <is>
          <t>kt</t>
        </is>
      </c>
      <c r="G644" t="inlineStr"/>
      <c r="H644" t="inlineStr"/>
      <c r="I644" t="inlineStr"/>
      <c r="J644" t="inlineStr"/>
      <c r="K644" t="inlineStr"/>
      <c r="L644" t="inlineStr"/>
      <c r="M644" t="inlineStr"/>
      <c r="N644" t="n">
        <v>994</v>
      </c>
      <c r="O644" t="inlineStr"/>
      <c r="P644" t="inlineStr"/>
    </row>
    <row r="645" ht="15" customHeight="1">
      <c r="A645" s="154" t="inlineStr">
        <is>
          <t>Abattage / découpe</t>
        </is>
      </c>
      <c r="B645" t="inlineStr">
        <is>
          <t>Morceaux</t>
        </is>
      </c>
      <c r="C645" t="inlineStr">
        <is>
          <t>Viande bovine</t>
        </is>
      </c>
      <c r="D645" t="inlineStr">
        <is>
          <t>France</t>
        </is>
      </c>
      <c r="E645" t="inlineStr">
        <is>
          <t>2019</t>
        </is>
      </c>
      <c r="F645" t="inlineStr">
        <is>
          <t>kt</t>
        </is>
      </c>
      <c r="G645" t="inlineStr"/>
      <c r="H645" t="inlineStr"/>
      <c r="I645" t="inlineStr"/>
      <c r="J645" t="inlineStr"/>
      <c r="K645" t="inlineStr"/>
      <c r="L645" t="inlineStr"/>
      <c r="M645" t="inlineStr"/>
      <c r="N645" t="n">
        <v>680</v>
      </c>
      <c r="O645" t="inlineStr"/>
      <c r="P645" t="inlineStr"/>
    </row>
    <row r="646" ht="15" customHeight="1">
      <c r="A646" s="154" t="inlineStr">
        <is>
          <t>Abattage / découpe</t>
        </is>
      </c>
      <c r="B646" t="inlineStr">
        <is>
          <t>Matières de 1ère et 2nde transformation</t>
        </is>
      </c>
      <c r="C646" t="inlineStr">
        <is>
          <t>Viande bovine</t>
        </is>
      </c>
      <c r="D646" t="inlineStr">
        <is>
          <t>France</t>
        </is>
      </c>
      <c r="E646" t="inlineStr">
        <is>
          <t>2019</t>
        </is>
      </c>
      <c r="F646" t="inlineStr">
        <is>
          <t>kt</t>
        </is>
      </c>
      <c r="G646" t="inlineStr"/>
      <c r="H646" t="inlineStr"/>
      <c r="I646" t="inlineStr"/>
      <c r="J646" t="inlineStr"/>
      <c r="K646" t="inlineStr"/>
      <c r="L646" t="inlineStr"/>
      <c r="M646" t="inlineStr"/>
      <c r="N646" t="n">
        <v>2540</v>
      </c>
      <c r="O646" t="inlineStr"/>
      <c r="P646" t="inlineStr"/>
    </row>
    <row r="647" ht="15" customHeight="1">
      <c r="A647" s="154" t="inlineStr">
        <is>
          <t>Abattage / découpe</t>
        </is>
      </c>
      <c r="B647" t="inlineStr">
        <is>
          <t>Coproduits</t>
        </is>
      </c>
      <c r="C647" t="inlineStr">
        <is>
          <t>Viande bovine</t>
        </is>
      </c>
      <c r="D647" t="inlineStr">
        <is>
          <t>France</t>
        </is>
      </c>
      <c r="E647" t="inlineStr">
        <is>
          <t>2019</t>
        </is>
      </c>
      <c r="F647" t="inlineStr">
        <is>
          <t>kt</t>
        </is>
      </c>
      <c r="G647" t="inlineStr"/>
      <c r="H647" t="inlineStr"/>
      <c r="I647" t="inlineStr"/>
      <c r="J647" t="inlineStr"/>
      <c r="K647" t="inlineStr"/>
      <c r="L647" t="inlineStr"/>
      <c r="M647" t="inlineStr"/>
      <c r="N647" t="n">
        <v>1210</v>
      </c>
      <c r="O647" t="inlineStr"/>
      <c r="P647" t="inlineStr"/>
    </row>
    <row r="648" ht="15" customHeight="1">
      <c r="A648" s="154" t="inlineStr">
        <is>
          <t>Abattage / découpe</t>
        </is>
      </c>
      <c r="B648" t="inlineStr">
        <is>
          <t>Eau</t>
        </is>
      </c>
      <c r="C648" t="inlineStr">
        <is>
          <t>Viande bovine</t>
        </is>
      </c>
      <c r="D648" t="inlineStr">
        <is>
          <t>France</t>
        </is>
      </c>
      <c r="E648" t="inlineStr">
        <is>
          <t>2019</t>
        </is>
      </c>
      <c r="F648" t="inlineStr">
        <is>
          <t>kt</t>
        </is>
      </c>
      <c r="G648" t="inlineStr"/>
      <c r="H648" t="inlineStr"/>
      <c r="I648" t="inlineStr"/>
      <c r="J648" t="inlineStr"/>
      <c r="K648" t="inlineStr"/>
      <c r="L648" t="inlineStr"/>
      <c r="M648" t="inlineStr"/>
      <c r="N648" t="n">
        <v>32</v>
      </c>
      <c r="O648" t="inlineStr"/>
      <c r="P648" t="inlineStr"/>
    </row>
    <row r="649" ht="15" customHeight="1">
      <c r="A649" s="154" t="inlineStr">
        <is>
          <t>Abattage / découpe de veaux</t>
        </is>
      </c>
      <c r="B649" t="inlineStr">
        <is>
          <t>Carcasses, fraîches</t>
        </is>
      </c>
      <c r="C649" t="inlineStr">
        <is>
          <t>Viande bovine</t>
        </is>
      </c>
      <c r="D649" t="inlineStr">
        <is>
          <t>France</t>
        </is>
      </c>
      <c r="E649" t="inlineStr">
        <is>
          <t>2019</t>
        </is>
      </c>
      <c r="F649" t="inlineStr">
        <is>
          <t>kt</t>
        </is>
      </c>
      <c r="G649" t="inlineStr"/>
      <c r="H649" t="inlineStr"/>
      <c r="I649" t="inlineStr"/>
      <c r="J649" t="inlineStr"/>
      <c r="K649" t="inlineStr"/>
      <c r="L649" t="inlineStr"/>
      <c r="M649" t="inlineStr"/>
      <c r="N649" t="n">
        <v>30.8</v>
      </c>
      <c r="O649" t="n">
        <v>0</v>
      </c>
      <c r="P649" t="n">
        <v>127</v>
      </c>
    </row>
    <row r="650" ht="15" customHeight="1">
      <c r="A650" s="154" t="inlineStr">
        <is>
          <t>Abattage / découpe de veaux</t>
        </is>
      </c>
      <c r="B650" t="inlineStr">
        <is>
          <t>Morceaux, frais</t>
        </is>
      </c>
      <c r="C650" t="inlineStr">
        <is>
          <t>Viande bovine</t>
        </is>
      </c>
      <c r="D650" t="inlineStr">
        <is>
          <t>France</t>
        </is>
      </c>
      <c r="E650" t="inlineStr">
        <is>
          <t>2019</t>
        </is>
      </c>
      <c r="F650" t="inlineStr">
        <is>
          <t>kt</t>
        </is>
      </c>
      <c r="G650" t="inlineStr"/>
      <c r="H650" t="inlineStr"/>
      <c r="I650" t="inlineStr"/>
      <c r="J650" t="inlineStr"/>
      <c r="K650" t="inlineStr"/>
      <c r="L650" t="inlineStr"/>
      <c r="M650" t="inlineStr"/>
      <c r="N650" t="n">
        <v>82.2</v>
      </c>
      <c r="O650" t="n">
        <v>0</v>
      </c>
      <c r="P650" t="n">
        <v>127</v>
      </c>
    </row>
    <row r="651" ht="15" customHeight="1">
      <c r="A651" s="154" t="inlineStr">
        <is>
          <t>Abattage / découpe de veaux</t>
        </is>
      </c>
      <c r="B651" t="inlineStr">
        <is>
          <t>Morceaux, congelés</t>
        </is>
      </c>
      <c r="C651" t="inlineStr">
        <is>
          <t>Viande bovine</t>
        </is>
      </c>
      <c r="D651" t="inlineStr">
        <is>
          <t>France</t>
        </is>
      </c>
      <c r="E651" t="inlineStr">
        <is>
          <t>2019</t>
        </is>
      </c>
      <c r="F651" t="inlineStr">
        <is>
          <t>kt</t>
        </is>
      </c>
      <c r="G651" t="inlineStr"/>
      <c r="H651" t="inlineStr"/>
      <c r="I651" t="inlineStr"/>
      <c r="J651" t="inlineStr"/>
      <c r="K651" t="inlineStr"/>
      <c r="L651" t="inlineStr"/>
      <c r="M651" t="inlineStr"/>
      <c r="N651" t="n">
        <v>13.8</v>
      </c>
      <c r="O651" t="n">
        <v>0</v>
      </c>
      <c r="P651" t="n">
        <v>127</v>
      </c>
    </row>
    <row r="652" ht="15" customHeight="1">
      <c r="A652" s="154" t="inlineStr">
        <is>
          <t>Abattage / découpe de veaux</t>
        </is>
      </c>
      <c r="B652" t="inlineStr">
        <is>
          <t>Abats</t>
        </is>
      </c>
      <c r="C652" t="inlineStr">
        <is>
          <t>Viande bovine</t>
        </is>
      </c>
      <c r="D652" t="inlineStr">
        <is>
          <t>France</t>
        </is>
      </c>
      <c r="E652" t="inlineStr">
        <is>
          <t>2019</t>
        </is>
      </c>
      <c r="F652" t="inlineStr">
        <is>
          <t>kt</t>
        </is>
      </c>
      <c r="G652" t="inlineStr">
        <is>
          <t>Rendement en abats de l'abattage-découpe de veaux = 9,51 % (Blézat)</t>
        </is>
      </c>
      <c r="H652" t="inlineStr">
        <is>
          <t>Blézat</t>
        </is>
      </c>
      <c r="I652" t="inlineStr">
        <is>
          <t>0</t>
        </is>
      </c>
      <c r="J652" t="inlineStr">
        <is>
          <t>Rendement</t>
        </is>
      </c>
      <c r="K652" t="inlineStr">
        <is>
          <t>Rendement en abats de l'abattage-découpe de veaux</t>
        </is>
      </c>
      <c r="L652" t="inlineStr">
        <is>
          <t>Anatomie - Blézat</t>
        </is>
      </c>
      <c r="M652" t="inlineStr">
        <is>
          <t>0</t>
        </is>
      </c>
      <c r="N652" t="n">
        <v>29.7</v>
      </c>
      <c r="O652" t="inlineStr"/>
      <c r="P652" t="inlineStr"/>
    </row>
    <row r="653" ht="15" customHeight="1">
      <c r="A653" s="154" t="inlineStr">
        <is>
          <t>Abattage / découpe de veaux</t>
        </is>
      </c>
      <c r="B653" t="inlineStr">
        <is>
          <t>C1</t>
        </is>
      </c>
      <c r="C653" t="inlineStr">
        <is>
          <t>Viande bovine</t>
        </is>
      </c>
      <c r="D653" t="inlineStr">
        <is>
          <t>France</t>
        </is>
      </c>
      <c r="E653" t="inlineStr">
        <is>
          <t>2019</t>
        </is>
      </c>
      <c r="F653" t="inlineStr">
        <is>
          <t>kt</t>
        </is>
      </c>
      <c r="G653" t="inlineStr">
        <is>
          <t>Rendement en coproduits C1 de l'abattage-découpe de veaux = 5,63 % (Blézat)</t>
        </is>
      </c>
      <c r="H653" t="inlineStr">
        <is>
          <t>Blézat</t>
        </is>
      </c>
      <c r="I653" t="inlineStr">
        <is>
          <t>0</t>
        </is>
      </c>
      <c r="J653" t="inlineStr">
        <is>
          <t>Rendement</t>
        </is>
      </c>
      <c r="K653" t="inlineStr">
        <is>
          <t>Rendement en coproduits C1 de l'abattage-découpe de veaux</t>
        </is>
      </c>
      <c r="L653" t="inlineStr">
        <is>
          <t>Anatomie - Blézat</t>
        </is>
      </c>
      <c r="M653" t="inlineStr">
        <is>
          <t>0</t>
        </is>
      </c>
      <c r="N653" t="n">
        <v>17.6</v>
      </c>
      <c r="O653" t="inlineStr"/>
      <c r="P653" t="inlineStr"/>
    </row>
    <row r="654" ht="15" customHeight="1">
      <c r="A654" s="154" t="inlineStr">
        <is>
          <t>Abattage / découpe de veaux</t>
        </is>
      </c>
      <c r="B654" t="inlineStr">
        <is>
          <t>C2</t>
        </is>
      </c>
      <c r="C654" t="inlineStr">
        <is>
          <t>Viande bovine</t>
        </is>
      </c>
      <c r="D654" t="inlineStr">
        <is>
          <t>France</t>
        </is>
      </c>
      <c r="E654" t="inlineStr">
        <is>
          <t>2019</t>
        </is>
      </c>
      <c r="F654" t="inlineStr">
        <is>
          <t>kt</t>
        </is>
      </c>
      <c r="G654" t="inlineStr">
        <is>
          <t>Rendement en coproduits C2 de l'abattage-découpe de veaux = 0 % (Blézat)</t>
        </is>
      </c>
      <c r="H654" t="inlineStr">
        <is>
          <t>Blézat</t>
        </is>
      </c>
      <c r="I654" t="inlineStr">
        <is>
          <t>0</t>
        </is>
      </c>
      <c r="J654" t="inlineStr">
        <is>
          <t>Rendement</t>
        </is>
      </c>
      <c r="K654" t="inlineStr">
        <is>
          <t>Rendement en coproduits C2 de l'abattage-découpe de veaux</t>
        </is>
      </c>
      <c r="L654" t="inlineStr">
        <is>
          <t>Anatomie - Blézat</t>
        </is>
      </c>
      <c r="M654" t="inlineStr">
        <is>
          <t>0</t>
        </is>
      </c>
      <c r="N654" t="n">
        <v>0</v>
      </c>
      <c r="O654" t="inlineStr"/>
      <c r="P654" t="inlineStr"/>
    </row>
    <row r="655" ht="15" customHeight="1">
      <c r="A655" s="154" t="inlineStr">
        <is>
          <t>Abattage / découpe de veaux</t>
        </is>
      </c>
      <c r="B655" t="inlineStr">
        <is>
          <t>C3 et alimentaire</t>
        </is>
      </c>
      <c r="C655" t="inlineStr">
        <is>
          <t>Viande bovine</t>
        </is>
      </c>
      <c r="D655" t="inlineStr">
        <is>
          <t>France</t>
        </is>
      </c>
      <c r="E655" t="inlineStr">
        <is>
          <t>2019</t>
        </is>
      </c>
      <c r="F655" t="inlineStr">
        <is>
          <t>kt</t>
        </is>
      </c>
      <c r="G655" t="inlineStr">
        <is>
          <t>Rendement en coproduits C3 et alimentaire de l'abattage-découpe de veaux = 36,59 % (Blézat)</t>
        </is>
      </c>
      <c r="H655" t="inlineStr">
        <is>
          <t>Blézat</t>
        </is>
      </c>
      <c r="I655" t="inlineStr">
        <is>
          <t>0</t>
        </is>
      </c>
      <c r="J655" t="inlineStr">
        <is>
          <t>Rendement</t>
        </is>
      </c>
      <c r="K655" t="inlineStr">
        <is>
          <t>Rendement en coproduits C3 et alimentaire de l'abattage-découpe de veaux</t>
        </is>
      </c>
      <c r="L655" t="inlineStr">
        <is>
          <t>Anatomie - Blézat</t>
        </is>
      </c>
      <c r="M655" t="inlineStr">
        <is>
          <t>0</t>
        </is>
      </c>
      <c r="N655" t="n">
        <v>114</v>
      </c>
      <c r="O655" t="inlineStr"/>
      <c r="P655" t="inlineStr"/>
    </row>
    <row r="656" ht="15" customHeight="1">
      <c r="A656" s="154" t="inlineStr">
        <is>
          <t>Abattage / découpe de veaux</t>
        </is>
      </c>
      <c r="B656" t="inlineStr">
        <is>
          <t>Viande de veaux</t>
        </is>
      </c>
      <c r="C656" t="inlineStr">
        <is>
          <t>Viande bovine</t>
        </is>
      </c>
      <c r="D656" t="inlineStr">
        <is>
          <t>France</t>
        </is>
      </c>
      <c r="E656" t="inlineStr">
        <is>
          <t>2019</t>
        </is>
      </c>
      <c r="F656" t="inlineStr">
        <is>
          <t>kt</t>
        </is>
      </c>
      <c r="G656" t="inlineStr">
        <is>
          <t>Rendement en viande de l'abattage-découpe de veaux = 40,61 % (Blézat)</t>
        </is>
      </c>
      <c r="H656" t="inlineStr">
        <is>
          <t>Blézat</t>
        </is>
      </c>
      <c r="I656" t="inlineStr">
        <is>
          <t>0</t>
        </is>
      </c>
      <c r="J656" t="inlineStr">
        <is>
          <t>Rendement</t>
        </is>
      </c>
      <c r="K656" t="inlineStr">
        <is>
          <t>Rendement en viande de l'abattage-découpe de veaux</t>
        </is>
      </c>
      <c r="L656" t="inlineStr">
        <is>
          <t>Anatomie - Blézat</t>
        </is>
      </c>
      <c r="M656" t="inlineStr">
        <is>
          <t>0</t>
        </is>
      </c>
      <c r="N656" t="n">
        <v>127</v>
      </c>
      <c r="O656" t="inlineStr"/>
      <c r="P656" t="inlineStr"/>
    </row>
    <row r="657" ht="15" customHeight="1">
      <c r="A657" s="154" t="inlineStr">
        <is>
          <t>Abattage / découpe de veaux</t>
        </is>
      </c>
      <c r="B657" t="inlineStr">
        <is>
          <t>Viande de gros bovins</t>
        </is>
      </c>
      <c r="C657" t="inlineStr">
        <is>
          <t>Viande bovine</t>
        </is>
      </c>
      <c r="D657" t="inlineStr">
        <is>
          <t>France</t>
        </is>
      </c>
      <c r="E657" t="inlineStr">
        <is>
          <t>2019</t>
        </is>
      </c>
      <c r="F657" t="inlineStr">
        <is>
          <t>kt</t>
        </is>
      </c>
      <c r="G657" t="inlineStr"/>
      <c r="H657" t="inlineStr"/>
      <c r="I657" t="inlineStr"/>
      <c r="J657" t="inlineStr"/>
      <c r="K657" t="inlineStr"/>
      <c r="L657" t="inlineStr"/>
      <c r="M657" t="inlineStr"/>
      <c r="N657" t="n">
        <v>0</v>
      </c>
      <c r="O657" t="inlineStr"/>
      <c r="P657" t="inlineStr"/>
    </row>
    <row r="658" ht="15" customHeight="1">
      <c r="A658" s="154" t="inlineStr">
        <is>
          <t>Abattage / découpe de veaux</t>
        </is>
      </c>
      <c r="B658" t="inlineStr">
        <is>
          <t>Cuirs</t>
        </is>
      </c>
      <c r="C658" t="inlineStr">
        <is>
          <t>Viande bovine</t>
        </is>
      </c>
      <c r="D658" t="inlineStr">
        <is>
          <t>France</t>
        </is>
      </c>
      <c r="E658" t="inlineStr">
        <is>
          <t>2019</t>
        </is>
      </c>
      <c r="F658" t="inlineStr">
        <is>
          <t>kt</t>
        </is>
      </c>
      <c r="G658" t="inlineStr">
        <is>
          <t>Rendement en cuirs de l'abattage-découpe de veaux = 6,49 % (Blézat)</t>
        </is>
      </c>
      <c r="H658" t="inlineStr">
        <is>
          <t>Blézat</t>
        </is>
      </c>
      <c r="I658" t="inlineStr">
        <is>
          <t>0</t>
        </is>
      </c>
      <c r="J658" t="inlineStr">
        <is>
          <t>Rendement</t>
        </is>
      </c>
      <c r="K658" t="inlineStr">
        <is>
          <t>Rendement en cuirs de l'abattage-découpe de veaux</t>
        </is>
      </c>
      <c r="L658" t="inlineStr">
        <is>
          <t>Anatomie - Blézat</t>
        </is>
      </c>
      <c r="M658" t="inlineStr">
        <is>
          <t>0</t>
        </is>
      </c>
      <c r="N658" t="n">
        <v>20.3</v>
      </c>
      <c r="O658" t="inlineStr"/>
      <c r="P658" t="inlineStr"/>
    </row>
    <row r="659" ht="15" customHeight="1">
      <c r="A659" s="154" t="inlineStr">
        <is>
          <t>Abattage / découpe de veaux</t>
        </is>
      </c>
      <c r="B659" t="inlineStr">
        <is>
          <t>Eau - ressuage</t>
        </is>
      </c>
      <c r="C659" t="inlineStr">
        <is>
          <t>Viande bovine</t>
        </is>
      </c>
      <c r="D659" t="inlineStr">
        <is>
          <t>France</t>
        </is>
      </c>
      <c r="E659" t="inlineStr">
        <is>
          <t>2019</t>
        </is>
      </c>
      <c r="F659" t="inlineStr">
        <is>
          <t>kt</t>
        </is>
      </c>
      <c r="G659" t="inlineStr">
        <is>
          <t>Pertes en eau de l'abattage-découpe de veaux = 1,17 % (Blézat)</t>
        </is>
      </c>
      <c r="H659" t="inlineStr">
        <is>
          <t>Blézat</t>
        </is>
      </c>
      <c r="I659" t="inlineStr">
        <is>
          <t>0</t>
        </is>
      </c>
      <c r="J659" t="inlineStr">
        <is>
          <t>Rendement</t>
        </is>
      </c>
      <c r="K659" t="inlineStr">
        <is>
          <t>Pertes en eau de l'abattage-découpe de veaux</t>
        </is>
      </c>
      <c r="L659" t="inlineStr">
        <is>
          <t>Anatomie - Blézat</t>
        </is>
      </c>
      <c r="M659" t="inlineStr">
        <is>
          <t>0</t>
        </is>
      </c>
      <c r="N659" t="n">
        <v>3.65</v>
      </c>
      <c r="O659" t="inlineStr"/>
      <c r="P659" t="inlineStr"/>
    </row>
    <row r="660" ht="15" customHeight="1">
      <c r="A660" s="154" t="inlineStr">
        <is>
          <t>Abattage / découpe de veaux</t>
        </is>
      </c>
      <c r="B660" t="inlineStr">
        <is>
          <t>Carcasses</t>
        </is>
      </c>
      <c r="C660" t="inlineStr">
        <is>
          <t>Viande bovine</t>
        </is>
      </c>
      <c r="D660" t="inlineStr">
        <is>
          <t>France</t>
        </is>
      </c>
      <c r="E660" t="inlineStr">
        <is>
          <t>2019</t>
        </is>
      </c>
      <c r="F660" t="inlineStr">
        <is>
          <t>kt</t>
        </is>
      </c>
      <c r="G660" t="inlineStr"/>
      <c r="H660" t="inlineStr"/>
      <c r="I660" t="inlineStr"/>
      <c r="J660" t="inlineStr"/>
      <c r="K660" t="inlineStr"/>
      <c r="L660" t="inlineStr"/>
      <c r="M660" t="inlineStr"/>
      <c r="N660" t="n">
        <v>30.8</v>
      </c>
      <c r="O660" t="n">
        <v>0</v>
      </c>
      <c r="P660" t="n">
        <v>127</v>
      </c>
    </row>
    <row r="661" ht="15" customHeight="1">
      <c r="A661" s="154" t="inlineStr">
        <is>
          <t>Abattage / découpe de veaux</t>
        </is>
      </c>
      <c r="B661" t="inlineStr">
        <is>
          <t>Viande</t>
        </is>
      </c>
      <c r="C661" t="inlineStr">
        <is>
          <t>Viande bovine</t>
        </is>
      </c>
      <c r="D661" t="inlineStr">
        <is>
          <t>France</t>
        </is>
      </c>
      <c r="E661" t="inlineStr">
        <is>
          <t>2019</t>
        </is>
      </c>
      <c r="F661" t="inlineStr">
        <is>
          <t>kt</t>
        </is>
      </c>
      <c r="G661" t="inlineStr"/>
      <c r="H661" t="inlineStr"/>
      <c r="I661" t="inlineStr"/>
      <c r="J661" t="inlineStr"/>
      <c r="K661" t="inlineStr"/>
      <c r="L661" t="inlineStr"/>
      <c r="M661" t="inlineStr"/>
      <c r="N661" t="n">
        <v>127</v>
      </c>
      <c r="O661" t="inlineStr"/>
      <c r="P661" t="inlineStr"/>
    </row>
    <row r="662" ht="15" customHeight="1">
      <c r="A662" s="154" t="inlineStr">
        <is>
          <t>Abattage / découpe de veaux</t>
        </is>
      </c>
      <c r="B662" t="inlineStr">
        <is>
          <t>Morceaux</t>
        </is>
      </c>
      <c r="C662" t="inlineStr">
        <is>
          <t>Viande bovine</t>
        </is>
      </c>
      <c r="D662" t="inlineStr">
        <is>
          <t>France</t>
        </is>
      </c>
      <c r="E662" t="inlineStr">
        <is>
          <t>2019</t>
        </is>
      </c>
      <c r="F662" t="inlineStr">
        <is>
          <t>kt</t>
        </is>
      </c>
      <c r="G662" t="inlineStr"/>
      <c r="H662" t="inlineStr"/>
      <c r="I662" t="inlineStr"/>
      <c r="J662" t="inlineStr"/>
      <c r="K662" t="inlineStr"/>
      <c r="L662" t="inlineStr"/>
      <c r="M662" t="inlineStr"/>
      <c r="N662" t="n">
        <v>96</v>
      </c>
      <c r="O662" t="n">
        <v>0</v>
      </c>
      <c r="P662" t="n">
        <v>127</v>
      </c>
    </row>
    <row r="663" ht="15" customHeight="1">
      <c r="A663" s="154" t="inlineStr">
        <is>
          <t>Abattage / découpe de veaux</t>
        </is>
      </c>
      <c r="B663" t="inlineStr">
        <is>
          <t>Matières de 1ère et 2nde transformation</t>
        </is>
      </c>
      <c r="C663" t="inlineStr">
        <is>
          <t>Viande bovine</t>
        </is>
      </c>
      <c r="D663" t="inlineStr">
        <is>
          <t>France</t>
        </is>
      </c>
      <c r="E663" t="inlineStr">
        <is>
          <t>2019</t>
        </is>
      </c>
      <c r="F663" t="inlineStr">
        <is>
          <t>kt</t>
        </is>
      </c>
      <c r="G663" t="inlineStr"/>
      <c r="H663" t="inlineStr"/>
      <c r="I663" t="inlineStr"/>
      <c r="J663" t="inlineStr"/>
      <c r="K663" t="inlineStr"/>
      <c r="L663" t="inlineStr"/>
      <c r="M663" t="inlineStr"/>
      <c r="N663" t="n">
        <v>309</v>
      </c>
      <c r="O663" t="inlineStr"/>
      <c r="P663" t="inlineStr"/>
    </row>
    <row r="664" ht="15" customHeight="1">
      <c r="A664" s="154" t="inlineStr">
        <is>
          <t>Abattage / découpe de veaux</t>
        </is>
      </c>
      <c r="B664" t="inlineStr">
        <is>
          <t>Coproduits</t>
        </is>
      </c>
      <c r="C664" t="inlineStr">
        <is>
          <t>Viande bovine</t>
        </is>
      </c>
      <c r="D664" t="inlineStr">
        <is>
          <t>France</t>
        </is>
      </c>
      <c r="E664" t="inlineStr">
        <is>
          <t>2019</t>
        </is>
      </c>
      <c r="F664" t="inlineStr">
        <is>
          <t>kt</t>
        </is>
      </c>
      <c r="G664" t="inlineStr"/>
      <c r="H664" t="inlineStr"/>
      <c r="I664" t="inlineStr"/>
      <c r="J664" t="inlineStr"/>
      <c r="K664" t="inlineStr"/>
      <c r="L664" t="inlineStr"/>
      <c r="M664" t="inlineStr"/>
      <c r="N664" t="n">
        <v>132</v>
      </c>
      <c r="O664" t="inlineStr"/>
      <c r="P664" t="inlineStr"/>
    </row>
    <row r="665" ht="15" customHeight="1">
      <c r="A665" s="154" t="inlineStr">
        <is>
          <t>Abattage / découpe de veaux</t>
        </is>
      </c>
      <c r="B665" t="inlineStr">
        <is>
          <t>Eau</t>
        </is>
      </c>
      <c r="C665" t="inlineStr">
        <is>
          <t>Viande bovine</t>
        </is>
      </c>
      <c r="D665" t="inlineStr">
        <is>
          <t>France</t>
        </is>
      </c>
      <c r="E665" t="inlineStr">
        <is>
          <t>2019</t>
        </is>
      </c>
      <c r="F665" t="inlineStr">
        <is>
          <t>kt</t>
        </is>
      </c>
      <c r="G665" t="inlineStr"/>
      <c r="H665" t="inlineStr"/>
      <c r="I665" t="inlineStr"/>
      <c r="J665" t="inlineStr"/>
      <c r="K665" t="inlineStr"/>
      <c r="L665" t="inlineStr"/>
      <c r="M665" t="inlineStr"/>
      <c r="N665" t="n">
        <v>3.65</v>
      </c>
      <c r="O665" t="inlineStr"/>
      <c r="P665" t="inlineStr"/>
    </row>
    <row r="666" ht="15" customHeight="1">
      <c r="A666" s="154" t="inlineStr">
        <is>
          <t>Abattage / découpe de gros bovins</t>
        </is>
      </c>
      <c r="B666" t="inlineStr">
        <is>
          <t>Carcasses, fraîches</t>
        </is>
      </c>
      <c r="C666" t="inlineStr">
        <is>
          <t>Viande bovine</t>
        </is>
      </c>
      <c r="D666" t="inlineStr">
        <is>
          <t>France</t>
        </is>
      </c>
      <c r="E666" t="inlineStr">
        <is>
          <t>2019</t>
        </is>
      </c>
      <c r="F666" t="inlineStr">
        <is>
          <t>kt</t>
        </is>
      </c>
      <c r="G666" t="inlineStr"/>
      <c r="H666" t="inlineStr"/>
      <c r="I666" t="inlineStr"/>
      <c r="J666" t="inlineStr"/>
      <c r="K666" t="inlineStr"/>
      <c r="L666" t="inlineStr"/>
      <c r="M666" t="inlineStr"/>
      <c r="N666" t="n">
        <v>283</v>
      </c>
      <c r="O666" t="n">
        <v>187</v>
      </c>
      <c r="P666" t="n">
        <v>314</v>
      </c>
    </row>
    <row r="667" ht="15" customHeight="1">
      <c r="A667" s="154" t="inlineStr">
        <is>
          <t>Abattage / découpe de gros bovins</t>
        </is>
      </c>
      <c r="B667" t="inlineStr">
        <is>
          <t>Morceaux, frais</t>
        </is>
      </c>
      <c r="C667" t="inlineStr">
        <is>
          <t>Viande bovine</t>
        </is>
      </c>
      <c r="D667" t="inlineStr">
        <is>
          <t>France</t>
        </is>
      </c>
      <c r="E667" t="inlineStr">
        <is>
          <t>2019</t>
        </is>
      </c>
      <c r="F667" t="inlineStr">
        <is>
          <t>kt</t>
        </is>
      </c>
      <c r="G667" t="inlineStr"/>
      <c r="H667" t="inlineStr"/>
      <c r="I667" t="inlineStr"/>
      <c r="J667" t="inlineStr"/>
      <c r="K667" t="inlineStr"/>
      <c r="L667" t="inlineStr"/>
      <c r="M667" t="inlineStr"/>
      <c r="N667" t="n">
        <v>357</v>
      </c>
      <c r="O667" t="n">
        <v>312</v>
      </c>
      <c r="P667" t="n">
        <v>439</v>
      </c>
    </row>
    <row r="668" ht="15" customHeight="1">
      <c r="A668" s="154" t="inlineStr">
        <is>
          <t>Abattage / découpe de gros bovins</t>
        </is>
      </c>
      <c r="B668" t="inlineStr">
        <is>
          <t>Morceaux, congelés</t>
        </is>
      </c>
      <c r="C668" t="inlineStr">
        <is>
          <t>Viande bovine</t>
        </is>
      </c>
      <c r="D668" t="inlineStr">
        <is>
          <t>France</t>
        </is>
      </c>
      <c r="E668" t="inlineStr">
        <is>
          <t>2019</t>
        </is>
      </c>
      <c r="F668" t="inlineStr">
        <is>
          <t>kt</t>
        </is>
      </c>
      <c r="G668" t="inlineStr"/>
      <c r="H668" t="inlineStr"/>
      <c r="I668" t="inlineStr"/>
      <c r="J668" t="inlineStr"/>
      <c r="K668" t="inlineStr"/>
      <c r="L668" t="inlineStr"/>
      <c r="M668" t="inlineStr"/>
      <c r="N668" t="n">
        <v>227</v>
      </c>
      <c r="O668" t="n">
        <v>114</v>
      </c>
      <c r="P668" t="n">
        <v>241</v>
      </c>
    </row>
    <row r="669" ht="15" customHeight="1">
      <c r="A669" s="154" t="inlineStr">
        <is>
          <t>Abattage / découpe de gros bovins</t>
        </is>
      </c>
      <c r="B669" t="inlineStr">
        <is>
          <t>Abats</t>
        </is>
      </c>
      <c r="C669" t="inlineStr">
        <is>
          <t>Viande bovine</t>
        </is>
      </c>
      <c r="D669" t="inlineStr">
        <is>
          <t>France</t>
        </is>
      </c>
      <c r="E669" t="inlineStr">
        <is>
          <t>2019</t>
        </is>
      </c>
      <c r="F669" t="inlineStr">
        <is>
          <t>kt</t>
        </is>
      </c>
      <c r="G669" t="inlineStr">
        <is>
          <t>Rendement en abats de l'abattage-découpe de gros bovins = 7,18 % (Blézat)</t>
        </is>
      </c>
      <c r="H669" t="inlineStr">
        <is>
          <t>Blézat</t>
        </is>
      </c>
      <c r="I669" t="inlineStr">
        <is>
          <t>0</t>
        </is>
      </c>
      <c r="J669" t="inlineStr">
        <is>
          <t>Rendement</t>
        </is>
      </c>
      <c r="K669" t="inlineStr">
        <is>
          <t>Rendement en abats de l'abattage-découpe de gros bovins</t>
        </is>
      </c>
      <c r="L669" t="inlineStr">
        <is>
          <t>Anatomie - Blézat</t>
        </is>
      </c>
      <c r="M669" t="inlineStr">
        <is>
          <t>0</t>
        </is>
      </c>
      <c r="N669" t="n">
        <v>162</v>
      </c>
      <c r="O669" t="inlineStr"/>
      <c r="P669" t="inlineStr"/>
    </row>
    <row r="670" ht="15" customHeight="1">
      <c r="A670" s="154" t="inlineStr">
        <is>
          <t>Abattage / découpe de gros bovins</t>
        </is>
      </c>
      <c r="B670" t="inlineStr">
        <is>
          <t>C1</t>
        </is>
      </c>
      <c r="C670" t="inlineStr">
        <is>
          <t>Viande bovine</t>
        </is>
      </c>
      <c r="D670" t="inlineStr">
        <is>
          <t>France</t>
        </is>
      </c>
      <c r="E670" t="inlineStr">
        <is>
          <t>2019</t>
        </is>
      </c>
      <c r="F670" t="inlineStr">
        <is>
          <t>kt</t>
        </is>
      </c>
      <c r="G670" t="inlineStr">
        <is>
          <t>Rendement en coproduits C1 de l'abattage-découpe de gros bovins = 5,1 % (Blézat)</t>
        </is>
      </c>
      <c r="H670" t="inlineStr">
        <is>
          <t>Blézat</t>
        </is>
      </c>
      <c r="I670" t="inlineStr">
        <is>
          <t>0</t>
        </is>
      </c>
      <c r="J670" t="inlineStr">
        <is>
          <t>Rendement</t>
        </is>
      </c>
      <c r="K670" t="inlineStr">
        <is>
          <t>Rendement en coproduits C1 de l'abattage-découpe de gros bovins</t>
        </is>
      </c>
      <c r="L670" t="inlineStr">
        <is>
          <t>Anatomie - Blézat</t>
        </is>
      </c>
      <c r="M670" t="inlineStr">
        <is>
          <t>0</t>
        </is>
      </c>
      <c r="N670" t="n">
        <v>115</v>
      </c>
      <c r="O670" t="inlineStr"/>
      <c r="P670" t="inlineStr"/>
    </row>
    <row r="671" ht="15" customHeight="1">
      <c r="A671" s="154" t="inlineStr">
        <is>
          <t>Abattage / découpe de gros bovins</t>
        </is>
      </c>
      <c r="B671" t="inlineStr">
        <is>
          <t>C2</t>
        </is>
      </c>
      <c r="C671" t="inlineStr">
        <is>
          <t>Viande bovine</t>
        </is>
      </c>
      <c r="D671" t="inlineStr">
        <is>
          <t>France</t>
        </is>
      </c>
      <c r="E671" t="inlineStr">
        <is>
          <t>2019</t>
        </is>
      </c>
      <c r="F671" t="inlineStr">
        <is>
          <t>kt</t>
        </is>
      </c>
      <c r="G671" t="inlineStr">
        <is>
          <t>Rendement en coproduits C2 de l'abattage-découpe de gros bovins = 10,03 % (Blézat)</t>
        </is>
      </c>
      <c r="H671" t="inlineStr">
        <is>
          <t>Blézat</t>
        </is>
      </c>
      <c r="I671" t="inlineStr">
        <is>
          <t>0</t>
        </is>
      </c>
      <c r="J671" t="inlineStr">
        <is>
          <t>Rendement</t>
        </is>
      </c>
      <c r="K671" t="inlineStr">
        <is>
          <t>Rendement en coproduits C2 de l'abattage-découpe de gros bovins</t>
        </is>
      </c>
      <c r="L671" t="inlineStr">
        <is>
          <t>Anatomie - Blézat</t>
        </is>
      </c>
      <c r="M671" t="inlineStr">
        <is>
          <t>0</t>
        </is>
      </c>
      <c r="N671" t="n">
        <v>227</v>
      </c>
      <c r="O671" t="inlineStr"/>
      <c r="P671" t="inlineStr"/>
    </row>
    <row r="672" ht="15" customHeight="1">
      <c r="A672" s="154" t="inlineStr">
        <is>
          <t>Abattage / découpe de gros bovins</t>
        </is>
      </c>
      <c r="B672" t="inlineStr">
        <is>
          <t>C3 et alimentaire</t>
        </is>
      </c>
      <c r="C672" t="inlineStr">
        <is>
          <t>Viande bovine</t>
        </is>
      </c>
      <c r="D672" t="inlineStr">
        <is>
          <t>France</t>
        </is>
      </c>
      <c r="E672" t="inlineStr">
        <is>
          <t>2019</t>
        </is>
      </c>
      <c r="F672" t="inlineStr">
        <is>
          <t>kt</t>
        </is>
      </c>
      <c r="G672" t="inlineStr">
        <is>
          <t>Rendement en coproduits C3 et alimentaire de l'abattage-découpe de gros bovins = 32,49 % (Blézat)</t>
        </is>
      </c>
      <c r="H672" t="inlineStr">
        <is>
          <t>Blézat</t>
        </is>
      </c>
      <c r="I672" t="inlineStr">
        <is>
          <t>0</t>
        </is>
      </c>
      <c r="J672" t="inlineStr">
        <is>
          <t>Rendement</t>
        </is>
      </c>
      <c r="K672" t="inlineStr">
        <is>
          <t>Rendement en coproduits C3 et alimentaire de l'abattage-découpe de gros bovins</t>
        </is>
      </c>
      <c r="L672" t="inlineStr">
        <is>
          <t>Anatomie - Blézat</t>
        </is>
      </c>
      <c r="M672" t="inlineStr">
        <is>
          <t>0</t>
        </is>
      </c>
      <c r="N672" t="n">
        <v>734</v>
      </c>
      <c r="O672" t="inlineStr"/>
      <c r="P672" t="inlineStr"/>
    </row>
    <row r="673" ht="15" customHeight="1">
      <c r="A673" s="154" t="inlineStr">
        <is>
          <t>Abattage / découpe de gros bovins</t>
        </is>
      </c>
      <c r="B673" t="inlineStr">
        <is>
          <t>Viande de veaux</t>
        </is>
      </c>
      <c r="C673" t="inlineStr">
        <is>
          <t>Viande bovine</t>
        </is>
      </c>
      <c r="D673" t="inlineStr">
        <is>
          <t>France</t>
        </is>
      </c>
      <c r="E673" t="inlineStr">
        <is>
          <t>2019</t>
        </is>
      </c>
      <c r="F673" t="inlineStr">
        <is>
          <t>kt</t>
        </is>
      </c>
      <c r="G673" t="inlineStr"/>
      <c r="H673" t="inlineStr"/>
      <c r="I673" t="inlineStr"/>
      <c r="J673" t="inlineStr"/>
      <c r="K673" t="inlineStr"/>
      <c r="L673" t="inlineStr"/>
      <c r="M673" t="inlineStr"/>
      <c r="N673" t="n">
        <v>0</v>
      </c>
      <c r="O673" t="inlineStr"/>
      <c r="P673" t="inlineStr"/>
    </row>
    <row r="674" ht="15" customHeight="1">
      <c r="A674" s="154" t="inlineStr">
        <is>
          <t>Abattage / découpe de gros bovins</t>
        </is>
      </c>
      <c r="B674" t="inlineStr">
        <is>
          <t>Viande de gros bovins</t>
        </is>
      </c>
      <c r="C674" t="inlineStr">
        <is>
          <t>Viande bovine</t>
        </is>
      </c>
      <c r="D674" t="inlineStr">
        <is>
          <t>France</t>
        </is>
      </c>
      <c r="E674" t="inlineStr">
        <is>
          <t>2019</t>
        </is>
      </c>
      <c r="F674" t="inlineStr">
        <is>
          <t>kt</t>
        </is>
      </c>
      <c r="G674" t="inlineStr">
        <is>
          <t>Rendement en viande de l'abattage-découpe de gros bovins = 38,36 % (Blézat)</t>
        </is>
      </c>
      <c r="H674" t="inlineStr">
        <is>
          <t>Blézat</t>
        </is>
      </c>
      <c r="I674" t="inlineStr">
        <is>
          <t>0</t>
        </is>
      </c>
      <c r="J674" t="inlineStr">
        <is>
          <t>Rendement</t>
        </is>
      </c>
      <c r="K674" t="inlineStr">
        <is>
          <t>Rendement en viande de l'abattage-découpe de gros bovins</t>
        </is>
      </c>
      <c r="L674" t="inlineStr">
        <is>
          <t>Anatomie - Blézat</t>
        </is>
      </c>
      <c r="M674" t="inlineStr">
        <is>
          <t>0</t>
        </is>
      </c>
      <c r="N674" t="n">
        <v>867</v>
      </c>
      <c r="O674" t="inlineStr"/>
      <c r="P674" t="inlineStr"/>
    </row>
    <row r="675" ht="15" customHeight="1">
      <c r="A675" s="154" t="inlineStr">
        <is>
          <t>Abattage / découpe de gros bovins</t>
        </is>
      </c>
      <c r="B675" t="inlineStr">
        <is>
          <t>Cuirs</t>
        </is>
      </c>
      <c r="C675" t="inlineStr">
        <is>
          <t>Viande bovine</t>
        </is>
      </c>
      <c r="D675" t="inlineStr">
        <is>
          <t>France</t>
        </is>
      </c>
      <c r="E675" t="inlineStr">
        <is>
          <t>2019</t>
        </is>
      </c>
      <c r="F675" t="inlineStr">
        <is>
          <t>kt</t>
        </is>
      </c>
      <c r="G675" t="inlineStr">
        <is>
          <t>Rendement en cuirs de l'abattage-découpe de gros bovins = 5,58 % (Blézat)</t>
        </is>
      </c>
      <c r="H675" t="inlineStr">
        <is>
          <t>Blézat</t>
        </is>
      </c>
      <c r="I675" t="inlineStr">
        <is>
          <t>0</t>
        </is>
      </c>
      <c r="J675" t="inlineStr">
        <is>
          <t>Rendement</t>
        </is>
      </c>
      <c r="K675" t="inlineStr">
        <is>
          <t>Rendement en cuirs de l'abattage-découpe de gros bovins</t>
        </is>
      </c>
      <c r="L675" t="inlineStr">
        <is>
          <t>Anatomie - Blézat</t>
        </is>
      </c>
      <c r="M675" t="inlineStr">
        <is>
          <t>0</t>
        </is>
      </c>
      <c r="N675" t="n">
        <v>126</v>
      </c>
      <c r="O675" t="inlineStr"/>
      <c r="P675" t="inlineStr"/>
    </row>
    <row r="676" ht="15" customHeight="1">
      <c r="A676" s="154" t="inlineStr">
        <is>
          <t>Abattage / découpe de gros bovins</t>
        </is>
      </c>
      <c r="B676" t="inlineStr">
        <is>
          <t>Eau - ressuage</t>
        </is>
      </c>
      <c r="C676" t="inlineStr">
        <is>
          <t>Viande bovine</t>
        </is>
      </c>
      <c r="D676" t="inlineStr">
        <is>
          <t>France</t>
        </is>
      </c>
      <c r="E676" t="inlineStr">
        <is>
          <t>2019</t>
        </is>
      </c>
      <c r="F676" t="inlineStr">
        <is>
          <t>kt</t>
        </is>
      </c>
      <c r="G676" t="inlineStr">
        <is>
          <t>Pertes en eau de l'abattage-découpe de gros bovins = 1,25 % (Blézat)</t>
        </is>
      </c>
      <c r="H676" t="inlineStr">
        <is>
          <t>Blézat</t>
        </is>
      </c>
      <c r="I676" t="inlineStr">
        <is>
          <t>0</t>
        </is>
      </c>
      <c r="J676" t="inlineStr">
        <is>
          <t>Rendement</t>
        </is>
      </c>
      <c r="K676" t="inlineStr">
        <is>
          <t>Pertes en eau de l'abattage-découpe de gros bovins</t>
        </is>
      </c>
      <c r="L676" t="inlineStr">
        <is>
          <t>Anatomie - Blézat</t>
        </is>
      </c>
      <c r="M676" t="inlineStr">
        <is>
          <t>0</t>
        </is>
      </c>
      <c r="N676" t="n">
        <v>28.3</v>
      </c>
      <c r="O676" t="inlineStr"/>
      <c r="P676" t="inlineStr"/>
    </row>
    <row r="677" ht="15" customHeight="1">
      <c r="A677" s="154" t="inlineStr">
        <is>
          <t>Abattage / découpe de gros bovins</t>
        </is>
      </c>
      <c r="B677" t="inlineStr">
        <is>
          <t>Carcasses</t>
        </is>
      </c>
      <c r="C677" t="inlineStr">
        <is>
          <t>Viande bovine</t>
        </is>
      </c>
      <c r="D677" t="inlineStr">
        <is>
          <t>France</t>
        </is>
      </c>
      <c r="E677" t="inlineStr">
        <is>
          <t>2019</t>
        </is>
      </c>
      <c r="F677" t="inlineStr">
        <is>
          <t>kt</t>
        </is>
      </c>
      <c r="G677" t="inlineStr"/>
      <c r="H677" t="inlineStr"/>
      <c r="I677" t="inlineStr"/>
      <c r="J677" t="inlineStr"/>
      <c r="K677" t="inlineStr"/>
      <c r="L677" t="inlineStr"/>
      <c r="M677" t="inlineStr"/>
      <c r="N677" t="n">
        <v>283</v>
      </c>
      <c r="O677" t="n">
        <v>187</v>
      </c>
      <c r="P677" t="n">
        <v>314</v>
      </c>
    </row>
    <row r="678" ht="15" customHeight="1">
      <c r="A678" s="154" t="inlineStr">
        <is>
          <t>Abattage / découpe de gros bovins</t>
        </is>
      </c>
      <c r="B678" t="inlineStr">
        <is>
          <t>Viande</t>
        </is>
      </c>
      <c r="C678" t="inlineStr">
        <is>
          <t>Viande bovine</t>
        </is>
      </c>
      <c r="D678" t="inlineStr">
        <is>
          <t>France</t>
        </is>
      </c>
      <c r="E678" t="inlineStr">
        <is>
          <t>2019</t>
        </is>
      </c>
      <c r="F678" t="inlineStr">
        <is>
          <t>kt</t>
        </is>
      </c>
      <c r="G678" t="inlineStr"/>
      <c r="H678" t="inlineStr"/>
      <c r="I678" t="inlineStr"/>
      <c r="J678" t="inlineStr"/>
      <c r="K678" t="inlineStr"/>
      <c r="L678" t="inlineStr"/>
      <c r="M678" t="inlineStr"/>
      <c r="N678" t="n">
        <v>867</v>
      </c>
      <c r="O678" t="inlineStr"/>
      <c r="P678" t="inlineStr"/>
    </row>
    <row r="679" ht="15" customHeight="1">
      <c r="A679" s="154" t="inlineStr">
        <is>
          <t>Abattage / découpe de gros bovins</t>
        </is>
      </c>
      <c r="B679" t="inlineStr">
        <is>
          <t>Morceaux</t>
        </is>
      </c>
      <c r="C679" t="inlineStr">
        <is>
          <t>Viande bovine</t>
        </is>
      </c>
      <c r="D679" t="inlineStr">
        <is>
          <t>France</t>
        </is>
      </c>
      <c r="E679" t="inlineStr">
        <is>
          <t>2019</t>
        </is>
      </c>
      <c r="F679" t="inlineStr">
        <is>
          <t>kt</t>
        </is>
      </c>
      <c r="G679" t="inlineStr"/>
      <c r="H679" t="inlineStr"/>
      <c r="I679" t="inlineStr"/>
      <c r="J679" t="inlineStr"/>
      <c r="K679" t="inlineStr"/>
      <c r="L679" t="inlineStr"/>
      <c r="M679" t="inlineStr"/>
      <c r="N679" t="n">
        <v>584</v>
      </c>
      <c r="O679" t="n">
        <v>553</v>
      </c>
      <c r="P679" t="n">
        <v>680</v>
      </c>
    </row>
    <row r="680" ht="15" customHeight="1">
      <c r="A680" s="154" t="inlineStr">
        <is>
          <t>Abattage / découpe de gros bovins</t>
        </is>
      </c>
      <c r="B680" t="inlineStr">
        <is>
          <t>Matières de 1ère et 2nde transformation</t>
        </is>
      </c>
      <c r="C680" t="inlineStr">
        <is>
          <t>Viande bovine</t>
        </is>
      </c>
      <c r="D680" t="inlineStr">
        <is>
          <t>France</t>
        </is>
      </c>
      <c r="E680" t="inlineStr">
        <is>
          <t>2019</t>
        </is>
      </c>
      <c r="F680" t="inlineStr">
        <is>
          <t>kt</t>
        </is>
      </c>
      <c r="G680" t="inlineStr"/>
      <c r="H680" t="inlineStr"/>
      <c r="I680" t="inlineStr"/>
      <c r="J680" t="inlineStr"/>
      <c r="K680" t="inlineStr"/>
      <c r="L680" t="inlineStr"/>
      <c r="M680" t="inlineStr"/>
      <c r="N680" t="n">
        <v>2230</v>
      </c>
      <c r="O680" t="inlineStr"/>
      <c r="P680" t="inlineStr"/>
    </row>
    <row r="681" ht="15" customHeight="1">
      <c r="A681" s="154" t="inlineStr">
        <is>
          <t>Abattage / découpe de gros bovins</t>
        </is>
      </c>
      <c r="B681" t="inlineStr">
        <is>
          <t>Coproduits</t>
        </is>
      </c>
      <c r="C681" t="inlineStr">
        <is>
          <t>Viande bovine</t>
        </is>
      </c>
      <c r="D681" t="inlineStr">
        <is>
          <t>France</t>
        </is>
      </c>
      <c r="E681" t="inlineStr">
        <is>
          <t>2019</t>
        </is>
      </c>
      <c r="F681" t="inlineStr">
        <is>
          <t>kt</t>
        </is>
      </c>
      <c r="G681" t="inlineStr"/>
      <c r="H681" t="inlineStr"/>
      <c r="I681" t="inlineStr"/>
      <c r="J681" t="inlineStr"/>
      <c r="K681" t="inlineStr"/>
      <c r="L681" t="inlineStr"/>
      <c r="M681" t="inlineStr"/>
      <c r="N681" t="n">
        <v>1080</v>
      </c>
      <c r="O681" t="inlineStr"/>
      <c r="P681" t="inlineStr"/>
    </row>
    <row r="682" ht="15" customHeight="1">
      <c r="A682" s="154" t="inlineStr">
        <is>
          <t>Abattage / découpe de gros bovins</t>
        </is>
      </c>
      <c r="B682" t="inlineStr">
        <is>
          <t>Eau</t>
        </is>
      </c>
      <c r="C682" t="inlineStr">
        <is>
          <t>Viande bovine</t>
        </is>
      </c>
      <c r="D682" t="inlineStr">
        <is>
          <t>France</t>
        </is>
      </c>
      <c r="E682" t="inlineStr">
        <is>
          <t>2019</t>
        </is>
      </c>
      <c r="F682" t="inlineStr">
        <is>
          <t>kt</t>
        </is>
      </c>
      <c r="G682" t="inlineStr"/>
      <c r="H682" t="inlineStr"/>
      <c r="I682" t="inlineStr"/>
      <c r="J682" t="inlineStr"/>
      <c r="K682" t="inlineStr"/>
      <c r="L682" t="inlineStr"/>
      <c r="M682" t="inlineStr"/>
      <c r="N682" t="n">
        <v>28.3</v>
      </c>
      <c r="O682" t="inlineStr"/>
      <c r="P682" t="inlineStr"/>
    </row>
    <row r="683" ht="15" customHeight="1">
      <c r="A683" s="154" t="inlineStr">
        <is>
          <t>Transformation des coproduits</t>
        </is>
      </c>
      <c r="B683" t="inlineStr">
        <is>
          <t>Farines animales</t>
        </is>
      </c>
      <c r="C683" t="inlineStr">
        <is>
          <t>Viande bovine</t>
        </is>
      </c>
      <c r="D683" t="inlineStr">
        <is>
          <t>France</t>
        </is>
      </c>
      <c r="E683" t="inlineStr">
        <is>
          <t>2019</t>
        </is>
      </c>
      <c r="F683" t="inlineStr">
        <is>
          <t>kt</t>
        </is>
      </c>
      <c r="G683" t="inlineStr"/>
      <c r="H683" t="inlineStr"/>
      <c r="I683" t="inlineStr"/>
      <c r="J683" t="inlineStr"/>
      <c r="K683" t="inlineStr"/>
      <c r="L683" t="inlineStr"/>
      <c r="M683" t="inlineStr"/>
      <c r="N683" t="n">
        <v>89</v>
      </c>
      <c r="O683" t="inlineStr"/>
      <c r="P683" t="inlineStr"/>
    </row>
    <row r="684" ht="15" customHeight="1">
      <c r="A684" s="154" t="inlineStr">
        <is>
          <t>Transformation des coproduits</t>
        </is>
      </c>
      <c r="B684" t="inlineStr">
        <is>
          <t>Graisses animales</t>
        </is>
      </c>
      <c r="C684" t="inlineStr">
        <is>
          <t>Viande bovine</t>
        </is>
      </c>
      <c r="D684" t="inlineStr">
        <is>
          <t>France</t>
        </is>
      </c>
      <c r="E684" t="inlineStr">
        <is>
          <t>2019</t>
        </is>
      </c>
      <c r="F684" t="inlineStr">
        <is>
          <t>kt</t>
        </is>
      </c>
      <c r="G684" t="inlineStr"/>
      <c r="H684" t="inlineStr"/>
      <c r="I684" t="inlineStr"/>
      <c r="J684" t="inlineStr"/>
      <c r="K684" t="inlineStr"/>
      <c r="L684" t="inlineStr"/>
      <c r="M684" t="inlineStr"/>
      <c r="N684" t="n">
        <v>39</v>
      </c>
      <c r="O684" t="inlineStr"/>
      <c r="P684" t="inlineStr"/>
    </row>
    <row r="685" ht="15" customHeight="1">
      <c r="A685" s="154" t="inlineStr">
        <is>
          <t>Transformation des coproduits</t>
        </is>
      </c>
      <c r="B685" t="inlineStr">
        <is>
          <t>Eau - traitement thermique</t>
        </is>
      </c>
      <c r="C685" t="inlineStr">
        <is>
          <t>Viande bovine</t>
        </is>
      </c>
      <c r="D685" t="inlineStr">
        <is>
          <t>France</t>
        </is>
      </c>
      <c r="E685" t="inlineStr">
        <is>
          <t>2019</t>
        </is>
      </c>
      <c r="F685" t="inlineStr">
        <is>
          <t>kt</t>
        </is>
      </c>
      <c r="G685" t="inlineStr"/>
      <c r="H685" t="inlineStr"/>
      <c r="I685" t="inlineStr"/>
      <c r="J685" t="inlineStr"/>
      <c r="K685" t="inlineStr"/>
      <c r="L685" t="inlineStr"/>
      <c r="M685" t="inlineStr"/>
      <c r="N685" t="n">
        <v>534</v>
      </c>
      <c r="O685" t="inlineStr"/>
      <c r="P685" t="inlineStr"/>
    </row>
    <row r="686" ht="15" customHeight="1">
      <c r="A686" s="154" t="inlineStr">
        <is>
          <t>Transformation des coproduits</t>
        </is>
      </c>
      <c r="B686" t="inlineStr">
        <is>
          <t>Farines et graisses animales</t>
        </is>
      </c>
      <c r="C686" t="inlineStr">
        <is>
          <t>Viande bovine</t>
        </is>
      </c>
      <c r="D686" t="inlineStr">
        <is>
          <t>France</t>
        </is>
      </c>
      <c r="E686" t="inlineStr">
        <is>
          <t>2019</t>
        </is>
      </c>
      <c r="F686" t="inlineStr">
        <is>
          <t>kt</t>
        </is>
      </c>
      <c r="G686" t="inlineStr"/>
      <c r="H686" t="inlineStr"/>
      <c r="I686" t="inlineStr"/>
      <c r="J686" t="inlineStr"/>
      <c r="K686" t="inlineStr"/>
      <c r="L686" t="inlineStr"/>
      <c r="M686" t="inlineStr"/>
      <c r="N686" t="n">
        <v>128</v>
      </c>
      <c r="O686" t="inlineStr"/>
      <c r="P686" t="inlineStr"/>
    </row>
    <row r="687" ht="15" customHeight="1">
      <c r="A687" s="154" t="inlineStr">
        <is>
          <t>Transformation des coproduits</t>
        </is>
      </c>
      <c r="B687" t="inlineStr">
        <is>
          <t>Produits transformés</t>
        </is>
      </c>
      <c r="C687" t="inlineStr">
        <is>
          <t>Viande bovine</t>
        </is>
      </c>
      <c r="D687" t="inlineStr">
        <is>
          <t>France</t>
        </is>
      </c>
      <c r="E687" t="inlineStr">
        <is>
          <t>2019</t>
        </is>
      </c>
      <c r="F687" t="inlineStr">
        <is>
          <t>kt</t>
        </is>
      </c>
      <c r="G687" t="inlineStr"/>
      <c r="H687" t="inlineStr"/>
      <c r="I687" t="inlineStr"/>
      <c r="J687" t="inlineStr"/>
      <c r="K687" t="inlineStr"/>
      <c r="L687" t="inlineStr"/>
      <c r="M687" t="inlineStr"/>
      <c r="N687" t="n">
        <v>564</v>
      </c>
      <c r="O687" t="inlineStr"/>
      <c r="P687" t="inlineStr"/>
    </row>
    <row r="688" ht="15" customHeight="1">
      <c r="A688" s="154" t="inlineStr">
        <is>
          <t>Transformation des coproduits</t>
        </is>
      </c>
      <c r="B688" t="inlineStr">
        <is>
          <t>Matières issues de coproduits</t>
        </is>
      </c>
      <c r="C688" t="inlineStr">
        <is>
          <t>Viande bovine</t>
        </is>
      </c>
      <c r="D688" t="inlineStr">
        <is>
          <t>France</t>
        </is>
      </c>
      <c r="E688" t="inlineStr">
        <is>
          <t>2019</t>
        </is>
      </c>
      <c r="F688" t="inlineStr">
        <is>
          <t>kt</t>
        </is>
      </c>
      <c r="G688" t="inlineStr"/>
      <c r="H688" t="inlineStr"/>
      <c r="I688" t="inlineStr"/>
      <c r="J688" t="inlineStr"/>
      <c r="K688" t="inlineStr"/>
      <c r="L688" t="inlineStr"/>
      <c r="M688" t="inlineStr"/>
      <c r="N688" t="n">
        <v>564</v>
      </c>
      <c r="O688" t="inlineStr"/>
      <c r="P688" t="inlineStr"/>
    </row>
    <row r="689" ht="15" customHeight="1">
      <c r="A689" s="154" t="inlineStr">
        <is>
          <t>Transformation des coproduits</t>
        </is>
      </c>
      <c r="B689" t="inlineStr">
        <is>
          <t>Eau</t>
        </is>
      </c>
      <c r="C689" t="inlineStr">
        <is>
          <t>Viande bovine</t>
        </is>
      </c>
      <c r="D689" t="inlineStr">
        <is>
          <t>France</t>
        </is>
      </c>
      <c r="E689" t="inlineStr">
        <is>
          <t>2019</t>
        </is>
      </c>
      <c r="F689" t="inlineStr">
        <is>
          <t>kt</t>
        </is>
      </c>
      <c r="G689" t="inlineStr"/>
      <c r="H689" t="inlineStr"/>
      <c r="I689" t="inlineStr"/>
      <c r="J689" t="inlineStr"/>
      <c r="K689" t="inlineStr"/>
      <c r="L689" t="inlineStr"/>
      <c r="M689" t="inlineStr"/>
      <c r="N689" t="n">
        <v>534</v>
      </c>
      <c r="O689" t="inlineStr"/>
      <c r="P689" t="inlineStr"/>
    </row>
    <row r="690" ht="15" customHeight="1">
      <c r="A690" s="154" t="inlineStr">
        <is>
          <t>Transformation des coproduits</t>
        </is>
      </c>
      <c r="B690" t="inlineStr">
        <is>
          <t>Protéines animales transformées</t>
        </is>
      </c>
      <c r="C690" t="inlineStr">
        <is>
          <t>Viande bovine</t>
        </is>
      </c>
      <c r="D690" t="inlineStr">
        <is>
          <t>France</t>
        </is>
      </c>
      <c r="E690" t="inlineStr">
        <is>
          <t>2019</t>
        </is>
      </c>
      <c r="F690" t="inlineStr">
        <is>
          <t>kt</t>
        </is>
      </c>
      <c r="G690" t="inlineStr"/>
      <c r="H690" t="inlineStr"/>
      <c r="I690" t="inlineStr"/>
      <c r="J690" t="inlineStr"/>
      <c r="K690" t="inlineStr"/>
      <c r="L690" t="inlineStr"/>
      <c r="M690" t="inlineStr"/>
      <c r="N690" t="n">
        <v>272</v>
      </c>
      <c r="O690" t="inlineStr"/>
      <c r="P690" t="inlineStr"/>
    </row>
    <row r="691" ht="15" customHeight="1">
      <c r="A691" s="154" t="inlineStr">
        <is>
          <t>Transformation des coproduits</t>
        </is>
      </c>
      <c r="B691" t="inlineStr">
        <is>
          <t>Corps gras animaux</t>
        </is>
      </c>
      <c r="C691" t="inlineStr">
        <is>
          <t>Viande bovine</t>
        </is>
      </c>
      <c r="D691" t="inlineStr">
        <is>
          <t>France</t>
        </is>
      </c>
      <c r="E691" t="inlineStr">
        <is>
          <t>2019</t>
        </is>
      </c>
      <c r="F691" t="inlineStr">
        <is>
          <t>kt</t>
        </is>
      </c>
      <c r="G691" t="inlineStr"/>
      <c r="H691" t="inlineStr"/>
      <c r="I691" t="inlineStr"/>
      <c r="J691" t="inlineStr"/>
      <c r="K691" t="inlineStr"/>
      <c r="L691" t="inlineStr"/>
      <c r="M691" t="inlineStr"/>
      <c r="N691" t="n">
        <v>163</v>
      </c>
      <c r="O691" t="inlineStr"/>
      <c r="P691" t="inlineStr"/>
    </row>
    <row r="692" ht="15" customHeight="1">
      <c r="A692" s="154" t="inlineStr">
        <is>
          <t>Transformation des coproduits</t>
        </is>
      </c>
      <c r="B692" t="inlineStr">
        <is>
          <t>PAT et CGA</t>
        </is>
      </c>
      <c r="C692" t="inlineStr">
        <is>
          <t>Viande bovine</t>
        </is>
      </c>
      <c r="D692" t="inlineStr">
        <is>
          <t>France</t>
        </is>
      </c>
      <c r="E692" t="inlineStr">
        <is>
          <t>2019</t>
        </is>
      </c>
      <c r="F692" t="inlineStr">
        <is>
          <t>kt</t>
        </is>
      </c>
      <c r="G692" t="inlineStr"/>
      <c r="H692" t="inlineStr"/>
      <c r="I692" t="inlineStr"/>
      <c r="J692" t="inlineStr"/>
      <c r="K692" t="inlineStr"/>
      <c r="L692" t="inlineStr"/>
      <c r="M692" t="inlineStr"/>
      <c r="N692" t="n">
        <v>436</v>
      </c>
      <c r="O692" t="inlineStr"/>
      <c r="P692" t="inlineStr"/>
    </row>
    <row r="693" ht="15" customHeight="1">
      <c r="A693" s="154" t="inlineStr">
        <is>
          <t>Traitement thermique C1/C2</t>
        </is>
      </c>
      <c r="B693" t="inlineStr">
        <is>
          <t>Farines animales</t>
        </is>
      </c>
      <c r="C693" t="inlineStr">
        <is>
          <t>Viande bovine</t>
        </is>
      </c>
      <c r="D693" t="inlineStr">
        <is>
          <t>France</t>
        </is>
      </c>
      <c r="E693" t="inlineStr">
        <is>
          <t>2019</t>
        </is>
      </c>
      <c r="F693" t="inlineStr">
        <is>
          <t>kt</t>
        </is>
      </c>
      <c r="G693" t="inlineStr"/>
      <c r="H693" t="inlineStr"/>
      <c r="I693" t="inlineStr"/>
      <c r="J693" t="inlineStr"/>
      <c r="K693" t="inlineStr"/>
      <c r="L693" t="inlineStr"/>
      <c r="M693" t="inlineStr"/>
      <c r="N693" t="n">
        <v>89</v>
      </c>
      <c r="O693" t="inlineStr"/>
      <c r="P693" t="inlineStr"/>
    </row>
    <row r="694" ht="15" customHeight="1">
      <c r="A694" s="154" t="inlineStr">
        <is>
          <t>Traitement thermique C1/C2</t>
        </is>
      </c>
      <c r="B694" t="inlineStr">
        <is>
          <t>Graisses animales</t>
        </is>
      </c>
      <c r="C694" t="inlineStr">
        <is>
          <t>Viande bovine</t>
        </is>
      </c>
      <c r="D694" t="inlineStr">
        <is>
          <t>France</t>
        </is>
      </c>
      <c r="E694" t="inlineStr">
        <is>
          <t>2019</t>
        </is>
      </c>
      <c r="F694" t="inlineStr">
        <is>
          <t>kt</t>
        </is>
      </c>
      <c r="G694" t="inlineStr"/>
      <c r="H694" t="inlineStr"/>
      <c r="I694" t="inlineStr"/>
      <c r="J694" t="inlineStr"/>
      <c r="K694" t="inlineStr"/>
      <c r="L694" t="inlineStr"/>
      <c r="M694" t="inlineStr"/>
      <c r="N694" t="n">
        <v>39</v>
      </c>
      <c r="O694" t="inlineStr"/>
      <c r="P694" t="inlineStr"/>
    </row>
    <row r="695" ht="15" customHeight="1">
      <c r="A695" s="154" t="inlineStr">
        <is>
          <t>Traitement thermique C1/C2</t>
        </is>
      </c>
      <c r="B695" t="inlineStr">
        <is>
          <t>Eau - traitement thermique</t>
        </is>
      </c>
      <c r="C695" t="inlineStr">
        <is>
          <t>Viande bovine</t>
        </is>
      </c>
      <c r="D695" t="inlineStr">
        <is>
          <t>France</t>
        </is>
      </c>
      <c r="E695" t="inlineStr">
        <is>
          <t>2019</t>
        </is>
      </c>
      <c r="F695" t="inlineStr">
        <is>
          <t>kt</t>
        </is>
      </c>
      <c r="G695" t="inlineStr"/>
      <c r="H695" t="inlineStr"/>
      <c r="I695" t="inlineStr"/>
      <c r="J695" t="inlineStr"/>
      <c r="K695" t="inlineStr"/>
      <c r="L695" t="inlineStr"/>
      <c r="M695" t="inlineStr"/>
      <c r="N695" t="n">
        <v>232</v>
      </c>
      <c r="O695" t="inlineStr"/>
      <c r="P695" t="inlineStr"/>
    </row>
    <row r="696" ht="15" customHeight="1">
      <c r="A696" s="154" t="inlineStr">
        <is>
          <t>Traitement thermique C1/C2</t>
        </is>
      </c>
      <c r="B696" t="inlineStr">
        <is>
          <t>Farines et graisses animales</t>
        </is>
      </c>
      <c r="C696" t="inlineStr">
        <is>
          <t>Viande bovine</t>
        </is>
      </c>
      <c r="D696" t="inlineStr">
        <is>
          <t>France</t>
        </is>
      </c>
      <c r="E696" t="inlineStr">
        <is>
          <t>2019</t>
        </is>
      </c>
      <c r="F696" t="inlineStr">
        <is>
          <t>kt</t>
        </is>
      </c>
      <c r="G696" t="inlineStr"/>
      <c r="H696" t="inlineStr"/>
      <c r="I696" t="inlineStr"/>
      <c r="J696" t="inlineStr"/>
      <c r="K696" t="inlineStr"/>
      <c r="L696" t="inlineStr"/>
      <c r="M696" t="inlineStr"/>
      <c r="N696" t="n">
        <v>128</v>
      </c>
      <c r="O696" t="inlineStr"/>
      <c r="P696" t="inlineStr"/>
    </row>
    <row r="697" ht="15" customHeight="1">
      <c r="A697" s="154" t="inlineStr">
        <is>
          <t>Traitement thermique C1/C2</t>
        </is>
      </c>
      <c r="B697" t="inlineStr">
        <is>
          <t>Produits transformés</t>
        </is>
      </c>
      <c r="C697" t="inlineStr">
        <is>
          <t>Viande bovine</t>
        </is>
      </c>
      <c r="D697" t="inlineStr">
        <is>
          <t>France</t>
        </is>
      </c>
      <c r="E697" t="inlineStr">
        <is>
          <t>2019</t>
        </is>
      </c>
      <c r="F697" t="inlineStr">
        <is>
          <t>kt</t>
        </is>
      </c>
      <c r="G697" t="inlineStr"/>
      <c r="H697" t="inlineStr"/>
      <c r="I697" t="inlineStr"/>
      <c r="J697" t="inlineStr"/>
      <c r="K697" t="inlineStr"/>
      <c r="L697" t="inlineStr"/>
      <c r="M697" t="inlineStr"/>
      <c r="N697" t="n">
        <v>128</v>
      </c>
      <c r="O697" t="inlineStr"/>
      <c r="P697" t="inlineStr"/>
    </row>
    <row r="698" ht="15" customHeight="1">
      <c r="A698" s="154" t="inlineStr">
        <is>
          <t>Traitement thermique C1/C2</t>
        </is>
      </c>
      <c r="B698" t="inlineStr">
        <is>
          <t>Matières issues de coproduits</t>
        </is>
      </c>
      <c r="C698" t="inlineStr">
        <is>
          <t>Viande bovine</t>
        </is>
      </c>
      <c r="D698" t="inlineStr">
        <is>
          <t>France</t>
        </is>
      </c>
      <c r="E698" t="inlineStr">
        <is>
          <t>2019</t>
        </is>
      </c>
      <c r="F698" t="inlineStr">
        <is>
          <t>kt</t>
        </is>
      </c>
      <c r="G698" t="inlineStr"/>
      <c r="H698" t="inlineStr"/>
      <c r="I698" t="inlineStr"/>
      <c r="J698" t="inlineStr"/>
      <c r="K698" t="inlineStr"/>
      <c r="L698" t="inlineStr"/>
      <c r="M698" t="inlineStr"/>
      <c r="N698" t="n">
        <v>128</v>
      </c>
      <c r="O698" t="inlineStr"/>
      <c r="P698" t="inlineStr"/>
    </row>
    <row r="699" ht="15" customHeight="1">
      <c r="A699" s="154" t="inlineStr">
        <is>
          <t>Traitement thermique C1/C2</t>
        </is>
      </c>
      <c r="B699" t="inlineStr">
        <is>
          <t>Eau</t>
        </is>
      </c>
      <c r="C699" t="inlineStr">
        <is>
          <t>Viande bovine</t>
        </is>
      </c>
      <c r="D699" t="inlineStr">
        <is>
          <t>France</t>
        </is>
      </c>
      <c r="E699" t="inlineStr">
        <is>
          <t>2019</t>
        </is>
      </c>
      <c r="F699" t="inlineStr">
        <is>
          <t>kt</t>
        </is>
      </c>
      <c r="G699" t="inlineStr"/>
      <c r="H699" t="inlineStr"/>
      <c r="I699" t="inlineStr"/>
      <c r="J699" t="inlineStr"/>
      <c r="K699" t="inlineStr"/>
      <c r="L699" t="inlineStr"/>
      <c r="M699" t="inlineStr"/>
      <c r="N699" t="n">
        <v>232</v>
      </c>
      <c r="O699" t="inlineStr"/>
      <c r="P699" t="inlineStr"/>
    </row>
    <row r="700" ht="15" customHeight="1">
      <c r="A700" s="154" t="inlineStr">
        <is>
          <t>Traitement thermique C3 et alimentaire</t>
        </is>
      </c>
      <c r="B700" t="inlineStr">
        <is>
          <t>Protéines animales transformées</t>
        </is>
      </c>
      <c r="C700" t="inlineStr">
        <is>
          <t>Viande bovine</t>
        </is>
      </c>
      <c r="D700" t="inlineStr">
        <is>
          <t>France</t>
        </is>
      </c>
      <c r="E700" t="inlineStr">
        <is>
          <t>2019</t>
        </is>
      </c>
      <c r="F700" t="inlineStr">
        <is>
          <t>kt</t>
        </is>
      </c>
      <c r="G700" t="inlineStr"/>
      <c r="H700" t="inlineStr"/>
      <c r="I700" t="inlineStr"/>
      <c r="J700" t="inlineStr"/>
      <c r="K700" t="inlineStr"/>
      <c r="L700" t="inlineStr"/>
      <c r="M700" t="inlineStr"/>
      <c r="N700" t="n">
        <v>272</v>
      </c>
      <c r="O700" t="inlineStr"/>
      <c r="P700" t="inlineStr"/>
    </row>
    <row r="701" ht="15" customHeight="1">
      <c r="A701" s="154" t="inlineStr">
        <is>
          <t>Traitement thermique C3 et alimentaire</t>
        </is>
      </c>
      <c r="B701" t="inlineStr">
        <is>
          <t>Corps gras animaux</t>
        </is>
      </c>
      <c r="C701" t="inlineStr">
        <is>
          <t>Viande bovine</t>
        </is>
      </c>
      <c r="D701" t="inlineStr">
        <is>
          <t>France</t>
        </is>
      </c>
      <c r="E701" t="inlineStr">
        <is>
          <t>2019</t>
        </is>
      </c>
      <c r="F701" t="inlineStr">
        <is>
          <t>kt</t>
        </is>
      </c>
      <c r="G701" t="inlineStr"/>
      <c r="H701" t="inlineStr"/>
      <c r="I701" t="inlineStr"/>
      <c r="J701" t="inlineStr"/>
      <c r="K701" t="inlineStr"/>
      <c r="L701" t="inlineStr"/>
      <c r="M701" t="inlineStr"/>
      <c r="N701" t="n">
        <v>163</v>
      </c>
      <c r="O701" t="inlineStr"/>
      <c r="P701" t="inlineStr"/>
    </row>
    <row r="702" ht="15" customHeight="1">
      <c r="A702" s="154" t="inlineStr">
        <is>
          <t>Traitement thermique C3 et alimentaire</t>
        </is>
      </c>
      <c r="B702" t="inlineStr">
        <is>
          <t>Eau - traitement thermique</t>
        </is>
      </c>
      <c r="C702" t="inlineStr">
        <is>
          <t>Viande bovine</t>
        </is>
      </c>
      <c r="D702" t="inlineStr">
        <is>
          <t>France</t>
        </is>
      </c>
      <c r="E702" t="inlineStr">
        <is>
          <t>2019</t>
        </is>
      </c>
      <c r="F702" t="inlineStr">
        <is>
          <t>kt</t>
        </is>
      </c>
      <c r="G702" t="inlineStr"/>
      <c r="H702" t="inlineStr"/>
      <c r="I702" t="inlineStr"/>
      <c r="J702" t="inlineStr"/>
      <c r="K702" t="inlineStr"/>
      <c r="L702" t="inlineStr"/>
      <c r="M702" t="inlineStr"/>
      <c r="N702" t="n">
        <v>302</v>
      </c>
      <c r="O702" t="inlineStr"/>
      <c r="P702" t="inlineStr"/>
    </row>
    <row r="703" ht="15" customHeight="1">
      <c r="A703" s="154" t="inlineStr">
        <is>
          <t>Traitement thermique C3 et alimentaire</t>
        </is>
      </c>
      <c r="B703" t="inlineStr">
        <is>
          <t>PAT et CGA</t>
        </is>
      </c>
      <c r="C703" t="inlineStr">
        <is>
          <t>Viande bovine</t>
        </is>
      </c>
      <c r="D703" t="inlineStr">
        <is>
          <t>France</t>
        </is>
      </c>
      <c r="E703" t="inlineStr">
        <is>
          <t>2019</t>
        </is>
      </c>
      <c r="F703" t="inlineStr">
        <is>
          <t>kt</t>
        </is>
      </c>
      <c r="G703" t="inlineStr"/>
      <c r="H703" t="inlineStr"/>
      <c r="I703" t="inlineStr"/>
      <c r="J703" t="inlineStr"/>
      <c r="K703" t="inlineStr"/>
      <c r="L703" t="inlineStr"/>
      <c r="M703" t="inlineStr"/>
      <c r="N703" t="n">
        <v>436</v>
      </c>
      <c r="O703" t="inlineStr"/>
      <c r="P703" t="inlineStr"/>
    </row>
    <row r="704" ht="15" customHeight="1">
      <c r="A704" s="154" t="inlineStr">
        <is>
          <t>Traitement thermique C3 et alimentaire</t>
        </is>
      </c>
      <c r="B704" t="inlineStr">
        <is>
          <t>Produits transformés</t>
        </is>
      </c>
      <c r="C704" t="inlineStr">
        <is>
          <t>Viande bovine</t>
        </is>
      </c>
      <c r="D704" t="inlineStr">
        <is>
          <t>France</t>
        </is>
      </c>
      <c r="E704" t="inlineStr">
        <is>
          <t>2019</t>
        </is>
      </c>
      <c r="F704" t="inlineStr">
        <is>
          <t>kt</t>
        </is>
      </c>
      <c r="G704" t="inlineStr"/>
      <c r="H704" t="inlineStr"/>
      <c r="I704" t="inlineStr"/>
      <c r="J704" t="inlineStr"/>
      <c r="K704" t="inlineStr"/>
      <c r="L704" t="inlineStr"/>
      <c r="M704" t="inlineStr"/>
      <c r="N704" t="n">
        <v>436</v>
      </c>
      <c r="O704" t="inlineStr"/>
      <c r="P704" t="inlineStr"/>
    </row>
    <row r="705" ht="15" customHeight="1">
      <c r="A705" s="154" t="inlineStr">
        <is>
          <t>Traitement thermique C3 et alimentaire</t>
        </is>
      </c>
      <c r="B705" t="inlineStr">
        <is>
          <t>Matières issues de coproduits</t>
        </is>
      </c>
      <c r="C705" t="inlineStr">
        <is>
          <t>Viande bovine</t>
        </is>
      </c>
      <c r="D705" t="inlineStr">
        <is>
          <t>France</t>
        </is>
      </c>
      <c r="E705" t="inlineStr">
        <is>
          <t>2019</t>
        </is>
      </c>
      <c r="F705" t="inlineStr">
        <is>
          <t>kt</t>
        </is>
      </c>
      <c r="G705" t="inlineStr"/>
      <c r="H705" t="inlineStr"/>
      <c r="I705" t="inlineStr"/>
      <c r="J705" t="inlineStr"/>
      <c r="K705" t="inlineStr"/>
      <c r="L705" t="inlineStr"/>
      <c r="M705" t="inlineStr"/>
      <c r="N705" t="n">
        <v>436</v>
      </c>
      <c r="O705" t="inlineStr"/>
      <c r="P705" t="inlineStr"/>
    </row>
    <row r="706" ht="15" customHeight="1">
      <c r="A706" s="154" t="inlineStr">
        <is>
          <t>Traitement thermique C3 et alimentaire</t>
        </is>
      </c>
      <c r="B706" t="inlineStr">
        <is>
          <t>Eau</t>
        </is>
      </c>
      <c r="C706" t="inlineStr">
        <is>
          <t>Viande bovine</t>
        </is>
      </c>
      <c r="D706" t="inlineStr">
        <is>
          <t>France</t>
        </is>
      </c>
      <c r="E706" t="inlineStr">
        <is>
          <t>2019</t>
        </is>
      </c>
      <c r="F706" t="inlineStr">
        <is>
          <t>kt</t>
        </is>
      </c>
      <c r="G706" t="inlineStr"/>
      <c r="H706" t="inlineStr"/>
      <c r="I706" t="inlineStr"/>
      <c r="J706" t="inlineStr"/>
      <c r="K706" t="inlineStr"/>
      <c r="L706" t="inlineStr"/>
      <c r="M706" t="inlineStr"/>
      <c r="N706" t="n">
        <v>302</v>
      </c>
      <c r="O706" t="inlineStr"/>
      <c r="P706" t="inlineStr"/>
    </row>
    <row r="707" ht="15" customHeight="1">
      <c r="A707" s="154" t="inlineStr">
        <is>
          <t>Import</t>
        </is>
      </c>
      <c r="B707" t="inlineStr">
        <is>
          <t>Veaux</t>
        </is>
      </c>
      <c r="C707" t="inlineStr">
        <is>
          <t>Viande bovine</t>
        </is>
      </c>
      <c r="D707" t="inlineStr">
        <is>
          <t>France</t>
        </is>
      </c>
      <c r="E707" t="inlineStr">
        <is>
          <t>2019</t>
        </is>
      </c>
      <c r="F707" t="inlineStr">
        <is>
          <t>kt</t>
        </is>
      </c>
      <c r="G707" t="inlineStr">
        <is>
          <t>Importation de veaux</t>
        </is>
      </c>
      <c r="H707" t="inlineStr">
        <is>
          <t>Agreste - Statistique Agricole Annuelle - SSP</t>
        </is>
      </c>
      <c r="I707" t="inlineStr"/>
      <c r="J707" t="inlineStr">
        <is>
          <t>Volume</t>
        </is>
      </c>
      <c r="K707" t="inlineStr">
        <is>
          <t>Importation de veaux</t>
        </is>
      </c>
      <c r="L707" t="inlineStr">
        <is>
          <t>Echanges - AGRESTE</t>
        </is>
      </c>
      <c r="M707" t="inlineStr">
        <is>
          <t>Très élevée</t>
        </is>
      </c>
      <c r="N707" t="n">
        <v>12.7</v>
      </c>
      <c r="O707" t="inlineStr"/>
      <c r="P707" t="inlineStr"/>
    </row>
    <row r="708" ht="15" customHeight="1">
      <c r="A708" s="154" t="inlineStr">
        <is>
          <t>Import</t>
        </is>
      </c>
      <c r="B708" t="inlineStr">
        <is>
          <t>Gros bovins</t>
        </is>
      </c>
      <c r="C708" t="inlineStr">
        <is>
          <t>Viande bovine</t>
        </is>
      </c>
      <c r="D708" t="inlineStr">
        <is>
          <t>France</t>
        </is>
      </c>
      <c r="E708" t="inlineStr">
        <is>
          <t>2019</t>
        </is>
      </c>
      <c r="F708" t="inlineStr">
        <is>
          <t>kt</t>
        </is>
      </c>
      <c r="G708" t="inlineStr">
        <is>
          <t>Importation de gros bovins</t>
        </is>
      </c>
      <c r="H708" t="inlineStr">
        <is>
          <t>Agreste - Statistique Agricole Annuelle - SSP</t>
        </is>
      </c>
      <c r="I708" t="inlineStr"/>
      <c r="J708" t="inlineStr">
        <is>
          <t>Volume</t>
        </is>
      </c>
      <c r="K708" t="inlineStr">
        <is>
          <t>Importation de gros bovins</t>
        </is>
      </c>
      <c r="L708" t="inlineStr">
        <is>
          <t>Echanges - AGRESTE</t>
        </is>
      </c>
      <c r="M708" t="inlineStr">
        <is>
          <t>Très élevée</t>
        </is>
      </c>
      <c r="N708" t="n">
        <v>1.04</v>
      </c>
      <c r="O708" t="inlineStr"/>
      <c r="P708" t="inlineStr"/>
    </row>
    <row r="709" ht="15" customHeight="1">
      <c r="A709" s="154" t="inlineStr">
        <is>
          <t>Import</t>
        </is>
      </c>
      <c r="B709" t="inlineStr">
        <is>
          <t>Carcasses, fraîches</t>
        </is>
      </c>
      <c r="C709" t="inlineStr">
        <is>
          <t>Viande bovine</t>
        </is>
      </c>
      <c r="D709" t="inlineStr">
        <is>
          <t>France</t>
        </is>
      </c>
      <c r="E709" t="inlineStr">
        <is>
          <t>2019</t>
        </is>
      </c>
      <c r="F709" t="inlineStr">
        <is>
          <t>kt</t>
        </is>
      </c>
      <c r="G709" t="inlineStr">
        <is>
          <t>Importation de carcasses fraîches</t>
        </is>
      </c>
      <c r="H709" t="inlineStr">
        <is>
          <t>Douanes - Eurostat</t>
        </is>
      </c>
      <c r="I709" t="inlineStr">
        <is>
          <t>Les échanges de carcasses congelées sont négligés</t>
        </is>
      </c>
      <c r="J709" t="inlineStr">
        <is>
          <t>Volume</t>
        </is>
      </c>
      <c r="K709" t="inlineStr">
        <is>
          <t>Importation de carcasses fraîches</t>
        </is>
      </c>
      <c r="L709" t="inlineStr">
        <is>
          <t>Echanges - Eurostat</t>
        </is>
      </c>
      <c r="M709" t="inlineStr">
        <is>
          <t>Très élevée</t>
        </is>
      </c>
      <c r="N709" t="n">
        <v>28.6</v>
      </c>
      <c r="O709" t="inlineStr"/>
      <c r="P709" t="inlineStr"/>
    </row>
    <row r="710" ht="15" customHeight="1">
      <c r="A710" s="154" t="inlineStr">
        <is>
          <t>Import</t>
        </is>
      </c>
      <c r="B710" t="inlineStr">
        <is>
          <t>Morceaux, frais</t>
        </is>
      </c>
      <c r="C710" t="inlineStr">
        <is>
          <t>Viande bovine</t>
        </is>
      </c>
      <c r="D710" t="inlineStr">
        <is>
          <t>France</t>
        </is>
      </c>
      <c r="E710" t="inlineStr">
        <is>
          <t>2019</t>
        </is>
      </c>
      <c r="F710" t="inlineStr">
        <is>
          <t>kt</t>
        </is>
      </c>
      <c r="G710" t="inlineStr">
        <is>
          <t>Importation de morceaux frais</t>
        </is>
      </c>
      <c r="H710" t="inlineStr">
        <is>
          <t>Douanes - Eurostat</t>
        </is>
      </c>
      <c r="I710" t="inlineStr"/>
      <c r="J710" t="inlineStr">
        <is>
          <t>Volume</t>
        </is>
      </c>
      <c r="K710" t="inlineStr">
        <is>
          <t>Importation de morceaux frais</t>
        </is>
      </c>
      <c r="L710" t="inlineStr">
        <is>
          <t>Echanges - Eurostat</t>
        </is>
      </c>
      <c r="M710" t="inlineStr">
        <is>
          <t>Très élevée</t>
        </is>
      </c>
      <c r="N710" t="n">
        <v>152</v>
      </c>
      <c r="O710" t="inlineStr"/>
      <c r="P710" t="inlineStr"/>
    </row>
    <row r="711" ht="15" customHeight="1">
      <c r="A711" s="154" t="inlineStr">
        <is>
          <t>Import</t>
        </is>
      </c>
      <c r="B711" t="inlineStr">
        <is>
          <t>Morceaux, congelés</t>
        </is>
      </c>
      <c r="C711" t="inlineStr">
        <is>
          <t>Viande bovine</t>
        </is>
      </c>
      <c r="D711" t="inlineStr">
        <is>
          <t>France</t>
        </is>
      </c>
      <c r="E711" t="inlineStr">
        <is>
          <t>2019</t>
        </is>
      </c>
      <c r="F711" t="inlineStr">
        <is>
          <t>kt</t>
        </is>
      </c>
      <c r="G711" t="inlineStr">
        <is>
          <t>Importation de morceaux congelés</t>
        </is>
      </c>
      <c r="H711" t="inlineStr">
        <is>
          <t>Douanes - Eurostat</t>
        </is>
      </c>
      <c r="I711" t="inlineStr"/>
      <c r="J711" t="inlineStr">
        <is>
          <t>Volume</t>
        </is>
      </c>
      <c r="K711" t="inlineStr">
        <is>
          <t>Importation de morceaux congelés</t>
        </is>
      </c>
      <c r="L711" t="inlineStr">
        <is>
          <t>Echanges - Eurostat</t>
        </is>
      </c>
      <c r="M711" t="inlineStr">
        <is>
          <t>Très élevée</t>
        </is>
      </c>
      <c r="N711" t="n">
        <v>74.40000000000001</v>
      </c>
      <c r="O711" t="inlineStr"/>
      <c r="P711" t="inlineStr"/>
    </row>
    <row r="712" ht="15" customHeight="1">
      <c r="A712" s="154" t="inlineStr">
        <is>
          <t>Import</t>
        </is>
      </c>
      <c r="B712" t="inlineStr">
        <is>
          <t>Abats</t>
        </is>
      </c>
      <c r="C712" t="inlineStr">
        <is>
          <t>Viande bovine</t>
        </is>
      </c>
      <c r="D712" t="inlineStr">
        <is>
          <t>France</t>
        </is>
      </c>
      <c r="E712" t="inlineStr">
        <is>
          <t>2019</t>
        </is>
      </c>
      <c r="F712" t="inlineStr">
        <is>
          <t>kt</t>
        </is>
      </c>
      <c r="G712" t="inlineStr">
        <is>
          <t>Importation d'abats</t>
        </is>
      </c>
      <c r="H712" t="inlineStr">
        <is>
          <t>Douanes - Eurostat</t>
        </is>
      </c>
      <c r="I712" t="inlineStr"/>
      <c r="J712" t="inlineStr">
        <is>
          <t>Volume</t>
        </is>
      </c>
      <c r="K712" t="inlineStr">
        <is>
          <t>Importation d'abats</t>
        </is>
      </c>
      <c r="L712" t="inlineStr">
        <is>
          <t>Echanges - Eurostat</t>
        </is>
      </c>
      <c r="M712" t="inlineStr">
        <is>
          <t>Très élevée</t>
        </is>
      </c>
      <c r="N712" t="n">
        <v>31.1</v>
      </c>
      <c r="O712" t="inlineStr"/>
      <c r="P712" t="inlineStr"/>
    </row>
    <row r="713" ht="15" customHeight="1">
      <c r="A713" s="154" t="inlineStr">
        <is>
          <t>Import</t>
        </is>
      </c>
      <c r="B713" t="inlineStr">
        <is>
          <t>C3 et alimentaire</t>
        </is>
      </c>
      <c r="C713" t="inlineStr">
        <is>
          <t>Viande bovine</t>
        </is>
      </c>
      <c r="D713" t="inlineStr">
        <is>
          <t>France</t>
        </is>
      </c>
      <c r="E713" t="inlineStr">
        <is>
          <t>2019</t>
        </is>
      </c>
      <c r="F713" t="inlineStr">
        <is>
          <t>kt</t>
        </is>
      </c>
      <c r="G713" t="inlineStr">
        <is>
          <t>Importation de coproduits C3 et alimentaire</t>
        </is>
      </c>
      <c r="H713" t="inlineStr">
        <is>
          <t>Douanes - Eurostat</t>
        </is>
      </c>
      <c r="I713" t="inlineStr">
        <is>
          <t>Statistique comprenant également les ovins et caprins = extrapolation à partir de la production de C3 de chaque espèce</t>
        </is>
      </c>
      <c r="J713" t="inlineStr">
        <is>
          <t>Volume</t>
        </is>
      </c>
      <c r="K713" t="inlineStr">
        <is>
          <t>Importation de coproduits C3 et alimentaire</t>
        </is>
      </c>
      <c r="L713" t="inlineStr">
        <is>
          <t>Echanges - Eurostat</t>
        </is>
      </c>
      <c r="M713" t="inlineStr">
        <is>
          <t>Moyenne</t>
        </is>
      </c>
      <c r="N713" t="n">
        <v>14.4</v>
      </c>
      <c r="O713" t="inlineStr"/>
      <c r="P713" t="inlineStr"/>
    </row>
    <row r="714" ht="15" customHeight="1">
      <c r="A714" s="154" t="inlineStr">
        <is>
          <t>Import</t>
        </is>
      </c>
      <c r="B714" t="inlineStr">
        <is>
          <t>Viande de veaux</t>
        </is>
      </c>
      <c r="C714" t="inlineStr">
        <is>
          <t>Viande bovine</t>
        </is>
      </c>
      <c r="D714" t="inlineStr">
        <is>
          <t>France</t>
        </is>
      </c>
      <c r="E714" t="inlineStr">
        <is>
          <t>2019</t>
        </is>
      </c>
      <c r="F714" t="inlineStr">
        <is>
          <t>kt</t>
        </is>
      </c>
      <c r="G714" t="inlineStr"/>
      <c r="H714" t="inlineStr"/>
      <c r="I714" t="inlineStr"/>
      <c r="J714" t="inlineStr"/>
      <c r="K714" t="inlineStr"/>
      <c r="L714" t="inlineStr"/>
      <c r="M714" t="inlineStr"/>
      <c r="N714" t="n">
        <v>47.4</v>
      </c>
      <c r="O714" t="inlineStr"/>
      <c r="P714" t="inlineStr"/>
    </row>
    <row r="715" ht="15" customHeight="1">
      <c r="A715" s="154" t="inlineStr">
        <is>
          <t>Import</t>
        </is>
      </c>
      <c r="B715" t="inlineStr">
        <is>
          <t>Viande de gros bovins</t>
        </is>
      </c>
      <c r="C715" t="inlineStr">
        <is>
          <t>Viande bovine</t>
        </is>
      </c>
      <c r="D715" t="inlineStr">
        <is>
          <t>France</t>
        </is>
      </c>
      <c r="E715" t="inlineStr">
        <is>
          <t>2019</t>
        </is>
      </c>
      <c r="F715" t="inlineStr">
        <is>
          <t>kt</t>
        </is>
      </c>
      <c r="G715" t="inlineStr">
        <is>
          <t>Part de viande de gros bovins importée = 23,89 % (Où va le bœuf ? - Idele)</t>
        </is>
      </c>
      <c r="H715" t="inlineStr">
        <is>
          <t>Où va le bœuf ? - Idele</t>
        </is>
      </c>
      <c r="I715" t="inlineStr">
        <is>
          <t>Utilisation de la répartition en tec</t>
        </is>
      </c>
      <c r="J715" t="inlineStr">
        <is>
          <t>Répartition</t>
        </is>
      </c>
      <c r="K715" t="inlineStr">
        <is>
          <t>Part de viande de gros bovins importée</t>
        </is>
      </c>
      <c r="L715" t="inlineStr">
        <is>
          <t>Consommation - IDELE</t>
        </is>
      </c>
      <c r="M715" t="inlineStr">
        <is>
          <t>0</t>
        </is>
      </c>
      <c r="N715" t="n">
        <v>207</v>
      </c>
      <c r="O715" t="inlineStr"/>
      <c r="P715" t="inlineStr"/>
    </row>
    <row r="716" ht="15" customHeight="1">
      <c r="A716" s="154" t="inlineStr">
        <is>
          <t>Import</t>
        </is>
      </c>
      <c r="B716" t="inlineStr">
        <is>
          <t>Bovins</t>
        </is>
      </c>
      <c r="C716" t="inlineStr">
        <is>
          <t>Viande bovine</t>
        </is>
      </c>
      <c r="D716" t="inlineStr">
        <is>
          <t>France</t>
        </is>
      </c>
      <c r="E716" t="inlineStr">
        <is>
          <t>2019</t>
        </is>
      </c>
      <c r="F716" t="inlineStr">
        <is>
          <t>kt</t>
        </is>
      </c>
      <c r="G716" t="inlineStr"/>
      <c r="H716" t="inlineStr"/>
      <c r="I716" t="inlineStr"/>
      <c r="J716" t="inlineStr"/>
      <c r="K716" t="inlineStr"/>
      <c r="L716" t="inlineStr"/>
      <c r="M716" t="inlineStr"/>
      <c r="N716" t="n">
        <v>13.8</v>
      </c>
      <c r="O716" t="inlineStr"/>
      <c r="P716" t="inlineStr"/>
    </row>
    <row r="717" ht="15" customHeight="1">
      <c r="A717" s="154" t="inlineStr">
        <is>
          <t>Import</t>
        </is>
      </c>
      <c r="B717" t="inlineStr">
        <is>
          <t>Carcasses</t>
        </is>
      </c>
      <c r="C717" t="inlineStr">
        <is>
          <t>Viande bovine</t>
        </is>
      </c>
      <c r="D717" t="inlineStr">
        <is>
          <t>France</t>
        </is>
      </c>
      <c r="E717" t="inlineStr">
        <is>
          <t>2019</t>
        </is>
      </c>
      <c r="F717" t="inlineStr">
        <is>
          <t>kt</t>
        </is>
      </c>
      <c r="G717" t="inlineStr"/>
      <c r="H717" t="inlineStr"/>
      <c r="I717" t="inlineStr"/>
      <c r="J717" t="inlineStr"/>
      <c r="K717" t="inlineStr"/>
      <c r="L717" t="inlineStr"/>
      <c r="M717" t="inlineStr"/>
      <c r="N717" t="n">
        <v>28.6</v>
      </c>
      <c r="O717" t="inlineStr"/>
      <c r="P717" t="inlineStr"/>
    </row>
    <row r="718" ht="15" customHeight="1">
      <c r="A718" s="154" t="inlineStr">
        <is>
          <t>Import</t>
        </is>
      </c>
      <c r="B718" t="inlineStr">
        <is>
          <t>Viande</t>
        </is>
      </c>
      <c r="C718" t="inlineStr">
        <is>
          <t>Viande bovine</t>
        </is>
      </c>
      <c r="D718" t="inlineStr">
        <is>
          <t>France</t>
        </is>
      </c>
      <c r="E718" t="inlineStr">
        <is>
          <t>2019</t>
        </is>
      </c>
      <c r="F718" t="inlineStr">
        <is>
          <t>kt</t>
        </is>
      </c>
      <c r="G718" t="inlineStr"/>
      <c r="H718" t="inlineStr"/>
      <c r="I718" t="inlineStr"/>
      <c r="J718" t="inlineStr"/>
      <c r="K718" t="inlineStr"/>
      <c r="L718" t="inlineStr"/>
      <c r="M718" t="inlineStr"/>
      <c r="N718" t="n">
        <v>255</v>
      </c>
      <c r="O718" t="inlineStr"/>
      <c r="P718" t="inlineStr"/>
    </row>
    <row r="719" ht="15" customHeight="1">
      <c r="A719" s="154" t="inlineStr">
        <is>
          <t>Import</t>
        </is>
      </c>
      <c r="B719" t="inlineStr">
        <is>
          <t>Morceaux</t>
        </is>
      </c>
      <c r="C719" t="inlineStr">
        <is>
          <t>Viande bovine</t>
        </is>
      </c>
      <c r="D719" t="inlineStr">
        <is>
          <t>France</t>
        </is>
      </c>
      <c r="E719" t="inlineStr">
        <is>
          <t>2019</t>
        </is>
      </c>
      <c r="F719" t="inlineStr">
        <is>
          <t>kt</t>
        </is>
      </c>
      <c r="G719" t="inlineStr"/>
      <c r="H719" t="inlineStr"/>
      <c r="I719" t="inlineStr"/>
      <c r="J719" t="inlineStr"/>
      <c r="K719" t="inlineStr"/>
      <c r="L719" t="inlineStr"/>
      <c r="M719" t="inlineStr"/>
      <c r="N719" t="n">
        <v>226</v>
      </c>
      <c r="O719" t="inlineStr"/>
      <c r="P719" t="inlineStr"/>
    </row>
    <row r="720" ht="15" customHeight="1">
      <c r="A720" s="154" t="inlineStr">
        <is>
          <t>Import</t>
        </is>
      </c>
      <c r="B720" t="inlineStr">
        <is>
          <t>Matières de 1ère et 2nde transformation</t>
        </is>
      </c>
      <c r="C720" t="inlineStr">
        <is>
          <t>Viande bovine</t>
        </is>
      </c>
      <c r="D720" t="inlineStr">
        <is>
          <t>France</t>
        </is>
      </c>
      <c r="E720" t="inlineStr">
        <is>
          <t>2019</t>
        </is>
      </c>
      <c r="F720" t="inlineStr">
        <is>
          <t>kt</t>
        </is>
      </c>
      <c r="G720" t="inlineStr"/>
      <c r="H720" t="inlineStr"/>
      <c r="I720" t="inlineStr"/>
      <c r="J720" t="inlineStr"/>
      <c r="K720" t="inlineStr"/>
      <c r="L720" t="inlineStr"/>
      <c r="M720" t="inlineStr"/>
      <c r="N720" t="n">
        <v>300</v>
      </c>
      <c r="O720" t="inlineStr"/>
      <c r="P720" t="inlineStr"/>
    </row>
    <row r="721" ht="15" customHeight="1">
      <c r="A721" s="154" t="inlineStr">
        <is>
          <t>Import</t>
        </is>
      </c>
      <c r="B721" t="inlineStr">
        <is>
          <t>Coproduits</t>
        </is>
      </c>
      <c r="C721" t="inlineStr">
        <is>
          <t>Viande bovine</t>
        </is>
      </c>
      <c r="D721" t="inlineStr">
        <is>
          <t>France</t>
        </is>
      </c>
      <c r="E721" t="inlineStr">
        <is>
          <t>2019</t>
        </is>
      </c>
      <c r="F721" t="inlineStr">
        <is>
          <t>kt</t>
        </is>
      </c>
      <c r="G721" t="inlineStr"/>
      <c r="H721" t="inlineStr"/>
      <c r="I721" t="inlineStr"/>
      <c r="J721" t="inlineStr"/>
      <c r="K721" t="inlineStr"/>
      <c r="L721" t="inlineStr"/>
      <c r="M721" t="inlineStr"/>
      <c r="N721" t="n">
        <v>14.4</v>
      </c>
      <c r="O721" t="inlineStr"/>
      <c r="P721" t="inlineStr"/>
    </row>
    <row r="722" ht="15" customHeight="1">
      <c r="A722" s="154" t="inlineStr">
        <is>
          <t>Bovins</t>
        </is>
      </c>
      <c r="B722" t="inlineStr">
        <is>
          <t>Abattage / découpe de veaux</t>
        </is>
      </c>
      <c r="C722" t="inlineStr">
        <is>
          <t>Viande bovine</t>
        </is>
      </c>
      <c r="D722" t="inlineStr">
        <is>
          <t>France</t>
        </is>
      </c>
      <c r="E722" t="inlineStr">
        <is>
          <t>2023</t>
        </is>
      </c>
      <c r="F722" t="inlineStr">
        <is>
          <t>kt</t>
        </is>
      </c>
      <c r="G722" t="inlineStr"/>
      <c r="H722" t="inlineStr"/>
      <c r="I722" t="inlineStr"/>
      <c r="J722" t="inlineStr"/>
      <c r="K722" t="inlineStr"/>
      <c r="L722" t="inlineStr"/>
      <c r="M722" t="inlineStr"/>
      <c r="N722" t="n">
        <v>258</v>
      </c>
      <c r="O722" t="inlineStr"/>
      <c r="P722" t="inlineStr"/>
    </row>
    <row r="723" ht="15" customHeight="1">
      <c r="A723" s="154" t="inlineStr">
        <is>
          <t>Bovins</t>
        </is>
      </c>
      <c r="B723" t="inlineStr">
        <is>
          <t>Export</t>
        </is>
      </c>
      <c r="C723" t="inlineStr">
        <is>
          <t>Viande bovine</t>
        </is>
      </c>
      <c r="D723" t="inlineStr">
        <is>
          <t>France</t>
        </is>
      </c>
      <c r="E723" t="inlineStr">
        <is>
          <t>2023</t>
        </is>
      </c>
      <c r="F723" t="inlineStr">
        <is>
          <t>kt</t>
        </is>
      </c>
      <c r="G723" t="inlineStr"/>
      <c r="H723" t="inlineStr"/>
      <c r="I723" t="inlineStr"/>
      <c r="J723" t="inlineStr"/>
      <c r="K723" t="inlineStr"/>
      <c r="L723" t="inlineStr"/>
      <c r="M723" t="inlineStr"/>
      <c r="N723" t="n">
        <v>12.9</v>
      </c>
      <c r="O723" t="inlineStr"/>
      <c r="P723" t="inlineStr"/>
    </row>
    <row r="724" ht="15" customHeight="1">
      <c r="A724" s="154" t="inlineStr">
        <is>
          <t>Bovins</t>
        </is>
      </c>
      <c r="B724" t="inlineStr">
        <is>
          <t>Abattage / découpe de gros bovins</t>
        </is>
      </c>
      <c r="C724" t="inlineStr">
        <is>
          <t>Viande bovine</t>
        </is>
      </c>
      <c r="D724" t="inlineStr">
        <is>
          <t>France</t>
        </is>
      </c>
      <c r="E724" t="inlineStr">
        <is>
          <t>2023</t>
        </is>
      </c>
      <c r="F724" t="inlineStr">
        <is>
          <t>kt</t>
        </is>
      </c>
      <c r="G724" t="inlineStr"/>
      <c r="H724" t="inlineStr"/>
      <c r="I724" t="inlineStr"/>
      <c r="J724" t="inlineStr"/>
      <c r="K724" t="inlineStr"/>
      <c r="L724" t="inlineStr"/>
      <c r="M724" t="inlineStr"/>
      <c r="N724" t="n">
        <v>2080</v>
      </c>
      <c r="O724" t="inlineStr"/>
      <c r="P724" t="inlineStr"/>
    </row>
    <row r="725" ht="15" customHeight="1">
      <c r="A725" s="154" t="inlineStr">
        <is>
          <t>Bovins</t>
        </is>
      </c>
      <c r="B725" t="inlineStr">
        <is>
          <t>Abattage / découpe</t>
        </is>
      </c>
      <c r="C725" t="inlineStr">
        <is>
          <t>Viande bovine</t>
        </is>
      </c>
      <c r="D725" t="inlineStr">
        <is>
          <t>France</t>
        </is>
      </c>
      <c r="E725" t="inlineStr">
        <is>
          <t>2023</t>
        </is>
      </c>
      <c r="F725" t="inlineStr">
        <is>
          <t>kt</t>
        </is>
      </c>
      <c r="G725" t="inlineStr"/>
      <c r="H725" t="inlineStr"/>
      <c r="I725" t="inlineStr"/>
      <c r="J725" t="inlineStr"/>
      <c r="K725" t="inlineStr"/>
      <c r="L725" t="inlineStr"/>
      <c r="M725" t="inlineStr"/>
      <c r="N725" t="n">
        <v>2340</v>
      </c>
      <c r="O725" t="inlineStr"/>
      <c r="P725" t="inlineStr"/>
    </row>
    <row r="726" ht="15" customHeight="1">
      <c r="A726" s="154" t="inlineStr">
        <is>
          <t>Bovins</t>
        </is>
      </c>
      <c r="B726" t="inlineStr">
        <is>
          <t>1ère et 2nde transformation</t>
        </is>
      </c>
      <c r="C726" t="inlineStr">
        <is>
          <t>Viande bovine</t>
        </is>
      </c>
      <c r="D726" t="inlineStr">
        <is>
          <t>France</t>
        </is>
      </c>
      <c r="E726" t="inlineStr">
        <is>
          <t>2023</t>
        </is>
      </c>
      <c r="F726" t="inlineStr">
        <is>
          <t>kt</t>
        </is>
      </c>
      <c r="G726" t="inlineStr"/>
      <c r="H726" t="inlineStr"/>
      <c r="I726" t="inlineStr"/>
      <c r="J726" t="inlineStr"/>
      <c r="K726" t="inlineStr"/>
      <c r="L726" t="inlineStr"/>
      <c r="M726" t="inlineStr"/>
      <c r="N726" t="n">
        <v>2340</v>
      </c>
      <c r="O726" t="inlineStr"/>
      <c r="P726" t="inlineStr"/>
    </row>
    <row r="727" ht="15" customHeight="1">
      <c r="A727" s="154" t="inlineStr">
        <is>
          <t>Veaux</t>
        </is>
      </c>
      <c r="B727" t="inlineStr">
        <is>
          <t>Abattage / découpe de veaux</t>
        </is>
      </c>
      <c r="C727" t="inlineStr">
        <is>
          <t>Viande bovine</t>
        </is>
      </c>
      <c r="D727" t="inlineStr">
        <is>
          <t>France</t>
        </is>
      </c>
      <c r="E727" t="inlineStr">
        <is>
          <t>2023</t>
        </is>
      </c>
      <c r="F727" t="inlineStr">
        <is>
          <t>kt</t>
        </is>
      </c>
      <c r="G727" t="inlineStr">
        <is>
          <t>Abattages de veaux = 257  (Agreste - Statistique Agricole Annuelle - SSP)</t>
        </is>
      </c>
      <c r="H727" t="inlineStr">
        <is>
          <t>Agreste - Statistique Agricole Annuelle - SSP</t>
        </is>
      </c>
      <c r="I727" t="inlineStr"/>
      <c r="J727" t="inlineStr">
        <is>
          <t>Volume</t>
        </is>
      </c>
      <c r="K727" t="inlineStr">
        <is>
          <t>Abattages de veaux</t>
        </is>
      </c>
      <c r="L727" t="inlineStr">
        <is>
          <t>Abattages - AGRESTE</t>
        </is>
      </c>
      <c r="M727" t="inlineStr">
        <is>
          <t>Très élevée</t>
        </is>
      </c>
      <c r="N727" t="n">
        <v>258</v>
      </c>
      <c r="O727" t="inlineStr"/>
      <c r="P727" t="inlineStr"/>
    </row>
    <row r="728" ht="15" customHeight="1">
      <c r="A728" s="154" t="inlineStr">
        <is>
          <t>Veaux</t>
        </is>
      </c>
      <c r="B728" t="inlineStr">
        <is>
          <t>Export</t>
        </is>
      </c>
      <c r="C728" t="inlineStr">
        <is>
          <t>Viande bovine</t>
        </is>
      </c>
      <c r="D728" t="inlineStr">
        <is>
          <t>France</t>
        </is>
      </c>
      <c r="E728" t="inlineStr">
        <is>
          <t>2023</t>
        </is>
      </c>
      <c r="F728" t="inlineStr">
        <is>
          <t>kt</t>
        </is>
      </c>
      <c r="G728" t="inlineStr">
        <is>
          <t>Exportation de veaux = 2  (Agreste - Statistique Agricole Annuelle - SSP)</t>
        </is>
      </c>
      <c r="H728" t="inlineStr">
        <is>
          <t>Agreste - Statistique Agricole Annuelle - SSP</t>
        </is>
      </c>
      <c r="I728" t="inlineStr"/>
      <c r="J728" t="inlineStr">
        <is>
          <t>Volume</t>
        </is>
      </c>
      <c r="K728" t="inlineStr">
        <is>
          <t>Exportation de veaux</t>
        </is>
      </c>
      <c r="L728" t="inlineStr">
        <is>
          <t>Echanges - AGRESTE</t>
        </is>
      </c>
      <c r="M728" t="inlineStr">
        <is>
          <t>Très élevée</t>
        </is>
      </c>
      <c r="N728" t="n">
        <v>2.33</v>
      </c>
      <c r="O728" t="inlineStr"/>
      <c r="P728" t="inlineStr"/>
    </row>
    <row r="729" ht="15" customHeight="1">
      <c r="A729" s="154" t="inlineStr">
        <is>
          <t>Veaux</t>
        </is>
      </c>
      <c r="B729" t="inlineStr">
        <is>
          <t>Abattage / découpe</t>
        </is>
      </c>
      <c r="C729" t="inlineStr">
        <is>
          <t>Viande bovine</t>
        </is>
      </c>
      <c r="D729" t="inlineStr">
        <is>
          <t>France</t>
        </is>
      </c>
      <c r="E729" t="inlineStr">
        <is>
          <t>2023</t>
        </is>
      </c>
      <c r="F729" t="inlineStr">
        <is>
          <t>kt</t>
        </is>
      </c>
      <c r="G729" t="inlineStr"/>
      <c r="H729" t="inlineStr"/>
      <c r="I729" t="inlineStr"/>
      <c r="J729" t="inlineStr"/>
      <c r="K729" t="inlineStr"/>
      <c r="L729" t="inlineStr"/>
      <c r="M729" t="inlineStr"/>
      <c r="N729" t="n">
        <v>258</v>
      </c>
      <c r="O729" t="inlineStr"/>
      <c r="P729" t="inlineStr"/>
    </row>
    <row r="730" ht="15" customHeight="1">
      <c r="A730" s="154" t="inlineStr">
        <is>
          <t>Veaux</t>
        </is>
      </c>
      <c r="B730" t="inlineStr">
        <is>
          <t>1ère et 2nde transformation</t>
        </is>
      </c>
      <c r="C730" t="inlineStr">
        <is>
          <t>Viande bovine</t>
        </is>
      </c>
      <c r="D730" t="inlineStr">
        <is>
          <t>France</t>
        </is>
      </c>
      <c r="E730" t="inlineStr">
        <is>
          <t>2023</t>
        </is>
      </c>
      <c r="F730" t="inlineStr">
        <is>
          <t>kt</t>
        </is>
      </c>
      <c r="G730" t="inlineStr"/>
      <c r="H730" t="inlineStr"/>
      <c r="I730" t="inlineStr"/>
      <c r="J730" t="inlineStr"/>
      <c r="K730" t="inlineStr"/>
      <c r="L730" t="inlineStr"/>
      <c r="M730" t="inlineStr"/>
      <c r="N730" t="n">
        <v>258</v>
      </c>
      <c r="O730" t="inlineStr"/>
      <c r="P730" t="inlineStr"/>
    </row>
    <row r="731" ht="15" customHeight="1">
      <c r="A731" s="154" t="inlineStr">
        <is>
          <t>Gros bovins</t>
        </is>
      </c>
      <c r="B731" t="inlineStr">
        <is>
          <t>Abattage / découpe de gros bovins</t>
        </is>
      </c>
      <c r="C731" t="inlineStr">
        <is>
          <t>Viande bovine</t>
        </is>
      </c>
      <c r="D731" t="inlineStr">
        <is>
          <t>France</t>
        </is>
      </c>
      <c r="E731" t="inlineStr">
        <is>
          <t>2023</t>
        </is>
      </c>
      <c r="F731" t="inlineStr">
        <is>
          <t>kt</t>
        </is>
      </c>
      <c r="G731" t="inlineStr">
        <is>
          <t>Abattages de gros bovins = 2085  (Agreste - Statistique Agricole Annuelle - SSP)</t>
        </is>
      </c>
      <c r="H731" t="inlineStr">
        <is>
          <t>Agreste - Statistique Agricole Annuelle - SSP</t>
        </is>
      </c>
      <c r="I731" t="inlineStr"/>
      <c r="J731" t="inlineStr">
        <is>
          <t>Volume</t>
        </is>
      </c>
      <c r="K731" t="inlineStr">
        <is>
          <t>Abattages de gros bovins</t>
        </is>
      </c>
      <c r="L731" t="inlineStr">
        <is>
          <t>Abattages - AGRESTE</t>
        </is>
      </c>
      <c r="M731" t="inlineStr">
        <is>
          <t>Très élevée</t>
        </is>
      </c>
      <c r="N731" t="n">
        <v>2080</v>
      </c>
      <c r="O731" t="inlineStr"/>
      <c r="P731" t="inlineStr"/>
    </row>
    <row r="732" ht="15" customHeight="1">
      <c r="A732" s="154" t="inlineStr">
        <is>
          <t>Gros bovins</t>
        </is>
      </c>
      <c r="B732" t="inlineStr">
        <is>
          <t>Export</t>
        </is>
      </c>
      <c r="C732" t="inlineStr">
        <is>
          <t>Viande bovine</t>
        </is>
      </c>
      <c r="D732" t="inlineStr">
        <is>
          <t>France</t>
        </is>
      </c>
      <c r="E732" t="inlineStr">
        <is>
          <t>2023</t>
        </is>
      </c>
      <c r="F732" t="inlineStr">
        <is>
          <t>kt</t>
        </is>
      </c>
      <c r="G732" t="inlineStr">
        <is>
          <t>Exportation de gros bovins = 11  (Agreste - Statistique Agricole Annuelle - SSP)</t>
        </is>
      </c>
      <c r="H732" t="inlineStr">
        <is>
          <t>Agreste - Statistique Agricole Annuelle - SSP</t>
        </is>
      </c>
      <c r="I732" t="inlineStr"/>
      <c r="J732" t="inlineStr">
        <is>
          <t>Volume</t>
        </is>
      </c>
      <c r="K732" t="inlineStr">
        <is>
          <t>Exportation de gros bovins</t>
        </is>
      </c>
      <c r="L732" t="inlineStr">
        <is>
          <t>Echanges - AGRESTE</t>
        </is>
      </c>
      <c r="M732" t="inlineStr">
        <is>
          <t>Très élevée</t>
        </is>
      </c>
      <c r="N732" t="n">
        <v>10.6</v>
      </c>
      <c r="O732" t="inlineStr"/>
      <c r="P732" t="inlineStr"/>
    </row>
    <row r="733" ht="15" customHeight="1">
      <c r="A733" s="154" t="inlineStr">
        <is>
          <t>Gros bovins</t>
        </is>
      </c>
      <c r="B733" t="inlineStr">
        <is>
          <t>Abattage / découpe</t>
        </is>
      </c>
      <c r="C733" t="inlineStr">
        <is>
          <t>Viande bovine</t>
        </is>
      </c>
      <c r="D733" t="inlineStr">
        <is>
          <t>France</t>
        </is>
      </c>
      <c r="E733" t="inlineStr">
        <is>
          <t>2023</t>
        </is>
      </c>
      <c r="F733" t="inlineStr">
        <is>
          <t>kt</t>
        </is>
      </c>
      <c r="G733" t="inlineStr"/>
      <c r="H733" t="inlineStr"/>
      <c r="I733" t="inlineStr"/>
      <c r="J733" t="inlineStr"/>
      <c r="K733" t="inlineStr"/>
      <c r="L733" t="inlineStr"/>
      <c r="M733" t="inlineStr"/>
      <c r="N733" t="n">
        <v>2080</v>
      </c>
      <c r="O733" t="inlineStr"/>
      <c r="P733" t="inlineStr"/>
    </row>
    <row r="734" ht="15" customHeight="1">
      <c r="A734" s="154" t="inlineStr">
        <is>
          <t>Gros bovins</t>
        </is>
      </c>
      <c r="B734" t="inlineStr">
        <is>
          <t>1ère et 2nde transformation</t>
        </is>
      </c>
      <c r="C734" t="inlineStr">
        <is>
          <t>Viande bovine</t>
        </is>
      </c>
      <c r="D734" t="inlineStr">
        <is>
          <t>France</t>
        </is>
      </c>
      <c r="E734" t="inlineStr">
        <is>
          <t>2023</t>
        </is>
      </c>
      <c r="F734" t="inlineStr">
        <is>
          <t>kt</t>
        </is>
      </c>
      <c r="G734" t="inlineStr"/>
      <c r="H734" t="inlineStr"/>
      <c r="I734" t="inlineStr"/>
      <c r="J734" t="inlineStr"/>
      <c r="K734" t="inlineStr"/>
      <c r="L734" t="inlineStr"/>
      <c r="M734" t="inlineStr"/>
      <c r="N734" t="n">
        <v>2080</v>
      </c>
      <c r="O734" t="inlineStr"/>
      <c r="P734" t="inlineStr"/>
    </row>
    <row r="735" ht="15" customHeight="1">
      <c r="A735" s="154" t="inlineStr">
        <is>
          <t>Matières de 1ère et 2nde transformation</t>
        </is>
      </c>
      <c r="B735" t="inlineStr">
        <is>
          <t>Vente directe et autoconsommation</t>
        </is>
      </c>
      <c r="C735" t="inlineStr">
        <is>
          <t>Viande bovine</t>
        </is>
      </c>
      <c r="D735" t="inlineStr">
        <is>
          <t>France</t>
        </is>
      </c>
      <c r="E735" t="inlineStr">
        <is>
          <t>2023</t>
        </is>
      </c>
      <c r="F735" t="inlineStr">
        <is>
          <t>kt</t>
        </is>
      </c>
      <c r="G735" t="inlineStr"/>
      <c r="H735" t="inlineStr"/>
      <c r="I735" t="inlineStr"/>
      <c r="J735" t="inlineStr"/>
      <c r="K735" t="inlineStr"/>
      <c r="L735" t="inlineStr"/>
      <c r="M735" t="inlineStr"/>
      <c r="N735" t="n">
        <v>45.2</v>
      </c>
      <c r="O735" t="inlineStr"/>
      <c r="P735" t="inlineStr"/>
    </row>
    <row r="736" ht="15" customHeight="1">
      <c r="A736" s="154" t="inlineStr">
        <is>
          <t>Matières de 1ère et 2nde transformation</t>
        </is>
      </c>
      <c r="B736" t="inlineStr">
        <is>
          <t>GMS</t>
        </is>
      </c>
      <c r="C736" t="inlineStr">
        <is>
          <t>Viande bovine</t>
        </is>
      </c>
      <c r="D736" t="inlineStr">
        <is>
          <t>France</t>
        </is>
      </c>
      <c r="E736" t="inlineStr">
        <is>
          <t>2023</t>
        </is>
      </c>
      <c r="F736" t="inlineStr">
        <is>
          <t>kt</t>
        </is>
      </c>
      <c r="G736" t="inlineStr"/>
      <c r="H736" t="inlineStr"/>
      <c r="I736" t="inlineStr"/>
      <c r="J736" t="inlineStr"/>
      <c r="K736" t="inlineStr"/>
      <c r="L736" t="inlineStr"/>
      <c r="M736" t="inlineStr"/>
      <c r="N736" t="n">
        <v>450</v>
      </c>
      <c r="O736" t="inlineStr"/>
      <c r="P736" t="inlineStr"/>
    </row>
    <row r="737" ht="15" customHeight="1">
      <c r="A737" s="154" t="inlineStr">
        <is>
          <t>Matières de 1ère et 2nde transformation</t>
        </is>
      </c>
      <c r="B737" t="inlineStr">
        <is>
          <t>Boucherie</t>
        </is>
      </c>
      <c r="C737" t="inlineStr">
        <is>
          <t>Viande bovine</t>
        </is>
      </c>
      <c r="D737" t="inlineStr">
        <is>
          <t>France</t>
        </is>
      </c>
      <c r="E737" t="inlineStr">
        <is>
          <t>2023</t>
        </is>
      </c>
      <c r="F737" t="inlineStr">
        <is>
          <t>kt</t>
        </is>
      </c>
      <c r="G737" t="inlineStr"/>
      <c r="H737" t="inlineStr"/>
      <c r="I737" t="inlineStr"/>
      <c r="J737" t="inlineStr"/>
      <c r="K737" t="inlineStr"/>
      <c r="L737" t="inlineStr"/>
      <c r="M737" t="inlineStr"/>
      <c r="N737" t="n">
        <v>154</v>
      </c>
      <c r="O737" t="inlineStr"/>
      <c r="P737" t="inlineStr"/>
    </row>
    <row r="738" ht="15" customHeight="1">
      <c r="A738" s="154" t="inlineStr">
        <is>
          <t>Matières de 1ère et 2nde transformation</t>
        </is>
      </c>
      <c r="B738" t="inlineStr">
        <is>
          <t>RHD</t>
        </is>
      </c>
      <c r="C738" t="inlineStr">
        <is>
          <t>Viande bovine</t>
        </is>
      </c>
      <c r="D738" t="inlineStr">
        <is>
          <t>France</t>
        </is>
      </c>
      <c r="E738" t="inlineStr">
        <is>
          <t>2023</t>
        </is>
      </c>
      <c r="F738" t="inlineStr">
        <is>
          <t>kt</t>
        </is>
      </c>
      <c r="G738" t="inlineStr"/>
      <c r="H738" t="inlineStr"/>
      <c r="I738" t="inlineStr"/>
      <c r="J738" t="inlineStr"/>
      <c r="K738" t="inlineStr"/>
      <c r="L738" t="inlineStr"/>
      <c r="M738" t="inlineStr"/>
      <c r="N738" t="n">
        <v>272</v>
      </c>
      <c r="O738" t="inlineStr"/>
      <c r="P738" t="inlineStr"/>
    </row>
    <row r="739" ht="15" customHeight="1">
      <c r="A739" s="154" t="inlineStr">
        <is>
          <t>Matières de 1ère et 2nde transformation</t>
        </is>
      </c>
      <c r="B739" t="inlineStr">
        <is>
          <t>Autres IAA</t>
        </is>
      </c>
      <c r="C739" t="inlineStr">
        <is>
          <t>Viande bovine</t>
        </is>
      </c>
      <c r="D739" t="inlineStr">
        <is>
          <t>France</t>
        </is>
      </c>
      <c r="E739" t="inlineStr">
        <is>
          <t>2023</t>
        </is>
      </c>
      <c r="F739" t="inlineStr">
        <is>
          <t>kt</t>
        </is>
      </c>
      <c r="G739" t="inlineStr"/>
      <c r="H739" t="inlineStr"/>
      <c r="I739" t="inlineStr"/>
      <c r="J739" t="inlineStr"/>
      <c r="K739" t="inlineStr"/>
      <c r="L739" t="inlineStr"/>
      <c r="M739" t="inlineStr"/>
      <c r="N739" t="n">
        <v>120</v>
      </c>
      <c r="O739" t="inlineStr"/>
      <c r="P739" t="inlineStr"/>
    </row>
    <row r="740" ht="15" customHeight="1">
      <c r="A740" s="154" t="inlineStr">
        <is>
          <t>Matières de 1ère et 2nde transformation</t>
        </is>
      </c>
      <c r="B740" t="inlineStr">
        <is>
          <t>Export</t>
        </is>
      </c>
      <c r="C740" t="inlineStr">
        <is>
          <t>Viande bovine</t>
        </is>
      </c>
      <c r="D740" t="inlineStr">
        <is>
          <t>France</t>
        </is>
      </c>
      <c r="E740" t="inlineStr">
        <is>
          <t>2023</t>
        </is>
      </c>
      <c r="F740" t="inlineStr">
        <is>
          <t>kt</t>
        </is>
      </c>
      <c r="G740" t="inlineStr"/>
      <c r="H740" t="inlineStr"/>
      <c r="I740" t="inlineStr"/>
      <c r="J740" t="inlineStr"/>
      <c r="K740" t="inlineStr"/>
      <c r="L740" t="inlineStr"/>
      <c r="M740" t="inlineStr"/>
      <c r="N740" t="n">
        <v>361</v>
      </c>
      <c r="O740" t="inlineStr"/>
      <c r="P740" t="inlineStr"/>
    </row>
    <row r="741" ht="15" customHeight="1">
      <c r="A741" s="154" t="inlineStr">
        <is>
          <t>Matières de 1ère et 2nde transformation</t>
        </is>
      </c>
      <c r="B741" t="inlineStr">
        <is>
          <t>Biomatériaux</t>
        </is>
      </c>
      <c r="C741" t="inlineStr">
        <is>
          <t>Viande bovine</t>
        </is>
      </c>
      <c r="D741" t="inlineStr">
        <is>
          <t>France</t>
        </is>
      </c>
      <c r="E741" t="inlineStr">
        <is>
          <t>2023</t>
        </is>
      </c>
      <c r="F741" t="inlineStr">
        <is>
          <t>kt</t>
        </is>
      </c>
      <c r="G741" t="inlineStr"/>
      <c r="H741" t="inlineStr"/>
      <c r="I741" t="inlineStr"/>
      <c r="J741" t="inlineStr"/>
      <c r="K741" t="inlineStr"/>
      <c r="L741" t="inlineStr"/>
      <c r="M741" t="inlineStr"/>
      <c r="N741" t="n">
        <v>133</v>
      </c>
      <c r="O741" t="inlineStr"/>
      <c r="P741" t="inlineStr"/>
    </row>
    <row r="742" ht="15" customHeight="1">
      <c r="A742" s="154" t="inlineStr">
        <is>
          <t>Matières de 1ère et 2nde transformation</t>
        </is>
      </c>
      <c r="B742" t="inlineStr">
        <is>
          <t>Traitement thermique C1/C2</t>
        </is>
      </c>
      <c r="C742" t="inlineStr">
        <is>
          <t>Viande bovine</t>
        </is>
      </c>
      <c r="D742" t="inlineStr">
        <is>
          <t>France</t>
        </is>
      </c>
      <c r="E742" t="inlineStr">
        <is>
          <t>2023</t>
        </is>
      </c>
      <c r="F742" t="inlineStr">
        <is>
          <t>kt</t>
        </is>
      </c>
      <c r="G742" t="inlineStr"/>
      <c r="H742" t="inlineStr"/>
      <c r="I742" t="inlineStr"/>
      <c r="J742" t="inlineStr"/>
      <c r="K742" t="inlineStr"/>
      <c r="L742" t="inlineStr"/>
      <c r="M742" t="inlineStr"/>
      <c r="N742" t="n">
        <v>330</v>
      </c>
      <c r="O742" t="inlineStr"/>
      <c r="P742" t="inlineStr"/>
    </row>
    <row r="743" ht="15" customHeight="1">
      <c r="A743" s="154" t="inlineStr">
        <is>
          <t>Matières de 1ère et 2nde transformation</t>
        </is>
      </c>
      <c r="B743" t="inlineStr">
        <is>
          <t>Traitement thermique C3 et alimentaire</t>
        </is>
      </c>
      <c r="C743" t="inlineStr">
        <is>
          <t>Viande bovine</t>
        </is>
      </c>
      <c r="D743" t="inlineStr">
        <is>
          <t>France</t>
        </is>
      </c>
      <c r="E743" t="inlineStr">
        <is>
          <t>2023</t>
        </is>
      </c>
      <c r="F743" t="inlineStr">
        <is>
          <t>kt</t>
        </is>
      </c>
      <c r="G743" t="inlineStr"/>
      <c r="H743" t="inlineStr"/>
      <c r="I743" t="inlineStr"/>
      <c r="J743" t="inlineStr"/>
      <c r="K743" t="inlineStr"/>
      <c r="L743" t="inlineStr"/>
      <c r="M743" t="inlineStr"/>
      <c r="N743" t="n">
        <v>647</v>
      </c>
      <c r="O743" t="inlineStr"/>
      <c r="P743" t="inlineStr"/>
    </row>
    <row r="744" ht="15" customHeight="1">
      <c r="A744" s="154" t="inlineStr">
        <is>
          <t>Matières de 1ère et 2nde transformation</t>
        </is>
      </c>
      <c r="B744" t="inlineStr">
        <is>
          <t>Transformation des coproduits</t>
        </is>
      </c>
      <c r="C744" t="inlineStr">
        <is>
          <t>Viande bovine</t>
        </is>
      </c>
      <c r="D744" t="inlineStr">
        <is>
          <t>France</t>
        </is>
      </c>
      <c r="E744" t="inlineStr">
        <is>
          <t>2023</t>
        </is>
      </c>
      <c r="F744" t="inlineStr">
        <is>
          <t>kt</t>
        </is>
      </c>
      <c r="G744" t="inlineStr"/>
      <c r="H744" t="inlineStr"/>
      <c r="I744" t="inlineStr"/>
      <c r="J744" t="inlineStr"/>
      <c r="K744" t="inlineStr"/>
      <c r="L744" t="inlineStr"/>
      <c r="M744" t="inlineStr"/>
      <c r="N744" t="n">
        <v>977</v>
      </c>
      <c r="O744" t="inlineStr"/>
      <c r="P744" t="inlineStr"/>
    </row>
    <row r="745" ht="15" customHeight="1">
      <c r="A745" s="154" t="inlineStr">
        <is>
          <t>Matières de 1ère et 2nde transformation</t>
        </is>
      </c>
      <c r="B745" t="inlineStr">
        <is>
          <t>1ère et 2nde transformation</t>
        </is>
      </c>
      <c r="C745" t="inlineStr">
        <is>
          <t>Viande bovine</t>
        </is>
      </c>
      <c r="D745" t="inlineStr">
        <is>
          <t>France</t>
        </is>
      </c>
      <c r="E745" t="inlineStr">
        <is>
          <t>2023</t>
        </is>
      </c>
      <c r="F745" t="inlineStr">
        <is>
          <t>kt</t>
        </is>
      </c>
      <c r="G745" t="inlineStr"/>
      <c r="H745" t="inlineStr"/>
      <c r="I745" t="inlineStr"/>
      <c r="J745" t="inlineStr"/>
      <c r="K745" t="inlineStr"/>
      <c r="L745" t="inlineStr"/>
      <c r="M745" t="inlineStr"/>
      <c r="N745" t="n">
        <v>977</v>
      </c>
      <c r="O745" t="inlineStr"/>
      <c r="P745" t="inlineStr"/>
    </row>
    <row r="746" ht="15" customHeight="1">
      <c r="A746" s="154" t="inlineStr">
        <is>
          <t>Matières de 1ère et 2nde transformation</t>
        </is>
      </c>
      <c r="B746" t="inlineStr">
        <is>
          <t>Alimentation humaine</t>
        </is>
      </c>
      <c r="C746" t="inlineStr">
        <is>
          <t>Viande bovine</t>
        </is>
      </c>
      <c r="D746" t="inlineStr">
        <is>
          <t>France</t>
        </is>
      </c>
      <c r="E746" t="inlineStr">
        <is>
          <t>2023</t>
        </is>
      </c>
      <c r="F746" t="inlineStr">
        <is>
          <t>kt</t>
        </is>
      </c>
      <c r="G746" t="inlineStr"/>
      <c r="H746" t="inlineStr"/>
      <c r="I746" t="inlineStr"/>
      <c r="J746" t="inlineStr"/>
      <c r="K746" t="inlineStr"/>
      <c r="L746" t="inlineStr"/>
      <c r="M746" t="inlineStr"/>
      <c r="N746" t="n">
        <v>1040</v>
      </c>
      <c r="O746" t="inlineStr"/>
      <c r="P746" t="inlineStr"/>
    </row>
    <row r="747" ht="15" customHeight="1">
      <c r="A747" s="154" t="inlineStr">
        <is>
          <t>Matières de 1ère et 2nde transformation</t>
        </is>
      </c>
      <c r="B747" t="inlineStr">
        <is>
          <t>Circuits spécialisés</t>
        </is>
      </c>
      <c r="C747" t="inlineStr">
        <is>
          <t>Viande bovine</t>
        </is>
      </c>
      <c r="D747" t="inlineStr">
        <is>
          <t>France</t>
        </is>
      </c>
      <c r="E747" t="inlineStr">
        <is>
          <t>2023</t>
        </is>
      </c>
      <c r="F747" t="inlineStr">
        <is>
          <t>kt</t>
        </is>
      </c>
      <c r="G747" t="inlineStr"/>
      <c r="H747" t="inlineStr"/>
      <c r="I747" t="inlineStr"/>
      <c r="J747" t="inlineStr"/>
      <c r="K747" t="inlineStr"/>
      <c r="L747" t="inlineStr"/>
      <c r="M747" t="inlineStr"/>
      <c r="N747" t="n">
        <v>154</v>
      </c>
      <c r="O747" t="inlineStr"/>
      <c r="P747" t="inlineStr"/>
    </row>
    <row r="748" ht="15" customHeight="1">
      <c r="A748" s="154" t="inlineStr">
        <is>
          <t>Matières de 1ère et 2nde transformation</t>
        </is>
      </c>
      <c r="B748" t="inlineStr">
        <is>
          <t>Ménages</t>
        </is>
      </c>
      <c r="C748" t="inlineStr">
        <is>
          <t>Viande bovine</t>
        </is>
      </c>
      <c r="D748" t="inlineStr">
        <is>
          <t>France</t>
        </is>
      </c>
      <c r="E748" t="inlineStr">
        <is>
          <t>2023</t>
        </is>
      </c>
      <c r="F748" t="inlineStr">
        <is>
          <t>kt</t>
        </is>
      </c>
      <c r="G748" t="inlineStr"/>
      <c r="H748" t="inlineStr"/>
      <c r="I748" t="inlineStr"/>
      <c r="J748" t="inlineStr"/>
      <c r="K748" t="inlineStr"/>
      <c r="L748" t="inlineStr"/>
      <c r="M748" t="inlineStr"/>
      <c r="N748" t="n">
        <v>604</v>
      </c>
      <c r="O748" t="inlineStr"/>
      <c r="P748" t="inlineStr"/>
    </row>
    <row r="749" ht="15" customHeight="1">
      <c r="A749" s="154" t="inlineStr">
        <is>
          <t>Matières de 1ère et 2nde transformation</t>
        </is>
      </c>
      <c r="B749" t="inlineStr">
        <is>
          <t>Circuits généralistes</t>
        </is>
      </c>
      <c r="C749" t="inlineStr">
        <is>
          <t>Viande bovine</t>
        </is>
      </c>
      <c r="D749" t="inlineStr">
        <is>
          <t>France</t>
        </is>
      </c>
      <c r="E749" t="inlineStr">
        <is>
          <t>2023</t>
        </is>
      </c>
      <c r="F749" t="inlineStr">
        <is>
          <t>kt</t>
        </is>
      </c>
      <c r="G749" t="inlineStr"/>
      <c r="H749" t="inlineStr"/>
      <c r="I749" t="inlineStr"/>
      <c r="J749" t="inlineStr"/>
      <c r="K749" t="inlineStr"/>
      <c r="L749" t="inlineStr"/>
      <c r="M749" t="inlineStr"/>
      <c r="N749" t="n">
        <v>450</v>
      </c>
      <c r="O749" t="inlineStr"/>
      <c r="P749" t="inlineStr"/>
    </row>
    <row r="750" ht="15" customHeight="1">
      <c r="A750" s="154" t="inlineStr">
        <is>
          <t>Matières de 1ère et 2nde transformation</t>
        </is>
      </c>
      <c r="B750" t="inlineStr">
        <is>
          <t>Usages alimentaires</t>
        </is>
      </c>
      <c r="C750" t="inlineStr">
        <is>
          <t>Viande bovine</t>
        </is>
      </c>
      <c r="D750" t="inlineStr">
        <is>
          <t>France</t>
        </is>
      </c>
      <c r="E750" t="inlineStr">
        <is>
          <t>2023</t>
        </is>
      </c>
      <c r="F750" t="inlineStr">
        <is>
          <t>kt</t>
        </is>
      </c>
      <c r="G750" t="inlineStr"/>
      <c r="H750" t="inlineStr"/>
      <c r="I750" t="inlineStr"/>
      <c r="J750" t="inlineStr"/>
      <c r="K750" t="inlineStr"/>
      <c r="L750" t="inlineStr"/>
      <c r="M750" t="inlineStr"/>
      <c r="N750" t="n">
        <v>1160</v>
      </c>
      <c r="O750" t="inlineStr"/>
      <c r="P750" t="inlineStr"/>
    </row>
    <row r="751" ht="15" customHeight="1">
      <c r="A751" s="154" t="inlineStr">
        <is>
          <t>Matières de 1ère et 2nde transformation</t>
        </is>
      </c>
      <c r="B751" t="inlineStr">
        <is>
          <t>Débouchés</t>
        </is>
      </c>
      <c r="C751" t="inlineStr">
        <is>
          <t>Viande bovine</t>
        </is>
      </c>
      <c r="D751" t="inlineStr">
        <is>
          <t>France</t>
        </is>
      </c>
      <c r="E751" t="inlineStr">
        <is>
          <t>2023</t>
        </is>
      </c>
      <c r="F751" t="inlineStr">
        <is>
          <t>kt</t>
        </is>
      </c>
      <c r="G751" t="inlineStr"/>
      <c r="H751" t="inlineStr"/>
      <c r="I751" t="inlineStr"/>
      <c r="J751" t="inlineStr"/>
      <c r="K751" t="inlineStr"/>
      <c r="L751" t="inlineStr"/>
      <c r="M751" t="inlineStr"/>
      <c r="N751" t="n">
        <v>1290</v>
      </c>
      <c r="O751" t="inlineStr"/>
      <c r="P751" t="inlineStr"/>
    </row>
    <row r="752" ht="15" customHeight="1">
      <c r="A752" s="154" t="inlineStr">
        <is>
          <t>Matières de 1ère et 2nde transformation</t>
        </is>
      </c>
      <c r="B752" t="inlineStr">
        <is>
          <t>Usages non-alimentaires</t>
        </is>
      </c>
      <c r="C752" t="inlineStr">
        <is>
          <t>Viande bovine</t>
        </is>
      </c>
      <c r="D752" t="inlineStr">
        <is>
          <t>France</t>
        </is>
      </c>
      <c r="E752" t="inlineStr">
        <is>
          <t>2023</t>
        </is>
      </c>
      <c r="F752" t="inlineStr">
        <is>
          <t>kt</t>
        </is>
      </c>
      <c r="G752" t="inlineStr"/>
      <c r="H752" t="inlineStr"/>
      <c r="I752" t="inlineStr"/>
      <c r="J752" t="inlineStr"/>
      <c r="K752" t="inlineStr"/>
      <c r="L752" t="inlineStr"/>
      <c r="M752" t="inlineStr"/>
      <c r="N752" t="n">
        <v>133</v>
      </c>
      <c r="O752" t="inlineStr"/>
      <c r="P752" t="inlineStr"/>
    </row>
    <row r="753" ht="15" customHeight="1">
      <c r="A753" s="154" t="inlineStr">
        <is>
          <t>Matières de 1ère et 2nde transformation</t>
        </is>
      </c>
      <c r="B753" t="inlineStr">
        <is>
          <t>Petfood</t>
        </is>
      </c>
      <c r="C753" t="inlineStr">
        <is>
          <t>Viande bovine</t>
        </is>
      </c>
      <c r="D753" t="inlineStr">
        <is>
          <t>France</t>
        </is>
      </c>
      <c r="E753" t="inlineStr">
        <is>
          <t>2023</t>
        </is>
      </c>
      <c r="F753" t="inlineStr">
        <is>
          <t>kt</t>
        </is>
      </c>
      <c r="G753" t="inlineStr"/>
      <c r="H753" t="inlineStr"/>
      <c r="I753" t="inlineStr"/>
      <c r="J753" t="inlineStr"/>
      <c r="K753" t="inlineStr"/>
      <c r="L753" t="inlineStr"/>
      <c r="M753" t="inlineStr"/>
      <c r="N753" t="n">
        <v>116</v>
      </c>
      <c r="O753" t="inlineStr"/>
      <c r="P753" t="inlineStr"/>
    </row>
    <row r="754" ht="15" customHeight="1">
      <c r="A754" s="154" t="inlineStr">
        <is>
          <t>Matières de 1ère et 2nde transformation</t>
        </is>
      </c>
      <c r="B754" t="inlineStr">
        <is>
          <t>Alimentation animale</t>
        </is>
      </c>
      <c r="C754" t="inlineStr">
        <is>
          <t>Viande bovine</t>
        </is>
      </c>
      <c r="D754" t="inlineStr">
        <is>
          <t>France</t>
        </is>
      </c>
      <c r="E754" t="inlineStr">
        <is>
          <t>2023</t>
        </is>
      </c>
      <c r="F754" t="inlineStr">
        <is>
          <t>kt</t>
        </is>
      </c>
      <c r="G754" t="inlineStr"/>
      <c r="H754" t="inlineStr"/>
      <c r="I754" t="inlineStr"/>
      <c r="J754" t="inlineStr"/>
      <c r="K754" t="inlineStr"/>
      <c r="L754" t="inlineStr"/>
      <c r="M754" t="inlineStr"/>
      <c r="N754" t="n">
        <v>116</v>
      </c>
      <c r="O754" t="inlineStr"/>
      <c r="P754" t="inlineStr"/>
    </row>
    <row r="755" ht="15" customHeight="1">
      <c r="A755" s="154" t="inlineStr">
        <is>
          <t>Viande</t>
        </is>
      </c>
      <c r="B755" t="inlineStr">
        <is>
          <t>Vente directe et autoconsommation</t>
        </is>
      </c>
      <c r="C755" t="inlineStr">
        <is>
          <t>Viande bovine</t>
        </is>
      </c>
      <c r="D755" t="inlineStr">
        <is>
          <t>France</t>
        </is>
      </c>
      <c r="E755" t="inlineStr">
        <is>
          <t>2023</t>
        </is>
      </c>
      <c r="F755" t="inlineStr">
        <is>
          <t>kt</t>
        </is>
      </c>
      <c r="G755" t="inlineStr"/>
      <c r="H755" t="inlineStr"/>
      <c r="I755" t="inlineStr"/>
      <c r="J755" t="inlineStr"/>
      <c r="K755" t="inlineStr"/>
      <c r="L755" t="inlineStr"/>
      <c r="M755" t="inlineStr"/>
      <c r="N755" t="n">
        <v>45.2</v>
      </c>
      <c r="O755" t="inlineStr"/>
      <c r="P755" t="inlineStr"/>
    </row>
    <row r="756" ht="15" customHeight="1">
      <c r="A756" s="154" t="inlineStr">
        <is>
          <t>Viande</t>
        </is>
      </c>
      <c r="B756" t="inlineStr">
        <is>
          <t>GMS</t>
        </is>
      </c>
      <c r="C756" t="inlineStr">
        <is>
          <t>Viande bovine</t>
        </is>
      </c>
      <c r="D756" t="inlineStr">
        <is>
          <t>France</t>
        </is>
      </c>
      <c r="E756" t="inlineStr">
        <is>
          <t>2023</t>
        </is>
      </c>
      <c r="F756" t="inlineStr">
        <is>
          <t>kt</t>
        </is>
      </c>
      <c r="G756" t="inlineStr"/>
      <c r="H756" t="inlineStr"/>
      <c r="I756" t="inlineStr"/>
      <c r="J756" t="inlineStr"/>
      <c r="K756" t="inlineStr"/>
      <c r="L756" t="inlineStr"/>
      <c r="M756" t="inlineStr"/>
      <c r="N756" t="n">
        <v>426</v>
      </c>
      <c r="O756" t="inlineStr"/>
      <c r="P756" t="inlineStr"/>
    </row>
    <row r="757" ht="15" customHeight="1">
      <c r="A757" s="154" t="inlineStr">
        <is>
          <t>Viande</t>
        </is>
      </c>
      <c r="B757" t="inlineStr">
        <is>
          <t>Boucherie</t>
        </is>
      </c>
      <c r="C757" t="inlineStr">
        <is>
          <t>Viande bovine</t>
        </is>
      </c>
      <c r="D757" t="inlineStr">
        <is>
          <t>France</t>
        </is>
      </c>
      <c r="E757" t="inlineStr">
        <is>
          <t>2023</t>
        </is>
      </c>
      <c r="F757" t="inlineStr">
        <is>
          <t>kt</t>
        </is>
      </c>
      <c r="G757" t="inlineStr"/>
      <c r="H757" t="inlineStr"/>
      <c r="I757" t="inlineStr"/>
      <c r="J757" t="inlineStr"/>
      <c r="K757" t="inlineStr"/>
      <c r="L757" t="inlineStr"/>
      <c r="M757" t="inlineStr"/>
      <c r="N757" t="n">
        <v>148</v>
      </c>
      <c r="O757" t="inlineStr"/>
      <c r="P757" t="inlineStr"/>
    </row>
    <row r="758" ht="15" customHeight="1">
      <c r="A758" s="154" t="inlineStr">
        <is>
          <t>Viande</t>
        </is>
      </c>
      <c r="B758" t="inlineStr">
        <is>
          <t>RHD</t>
        </is>
      </c>
      <c r="C758" t="inlineStr">
        <is>
          <t>Viande bovine</t>
        </is>
      </c>
      <c r="D758" t="inlineStr">
        <is>
          <t>France</t>
        </is>
      </c>
      <c r="E758" t="inlineStr">
        <is>
          <t>2023</t>
        </is>
      </c>
      <c r="F758" t="inlineStr">
        <is>
          <t>kt</t>
        </is>
      </c>
      <c r="G758" t="inlineStr"/>
      <c r="H758" t="inlineStr"/>
      <c r="I758" t="inlineStr"/>
      <c r="J758" t="inlineStr"/>
      <c r="K758" t="inlineStr"/>
      <c r="L758" t="inlineStr"/>
      <c r="M758" t="inlineStr"/>
      <c r="N758" t="n">
        <v>266</v>
      </c>
      <c r="O758" t="inlineStr"/>
      <c r="P758" t="inlineStr"/>
    </row>
    <row r="759" ht="15" customHeight="1">
      <c r="A759" s="154" t="inlineStr">
        <is>
          <t>Viande</t>
        </is>
      </c>
      <c r="B759" t="inlineStr">
        <is>
          <t>Autres IAA</t>
        </is>
      </c>
      <c r="C759" t="inlineStr">
        <is>
          <t>Viande bovine</t>
        </is>
      </c>
      <c r="D759" t="inlineStr">
        <is>
          <t>France</t>
        </is>
      </c>
      <c r="E759" t="inlineStr">
        <is>
          <t>2023</t>
        </is>
      </c>
      <c r="F759" t="inlineStr">
        <is>
          <t>kt</t>
        </is>
      </c>
      <c r="G759" t="inlineStr"/>
      <c r="H759" t="inlineStr"/>
      <c r="I759" t="inlineStr"/>
      <c r="J759" t="inlineStr"/>
      <c r="K759" t="inlineStr"/>
      <c r="L759" t="inlineStr"/>
      <c r="M759" t="inlineStr"/>
      <c r="N759" t="n">
        <v>107</v>
      </c>
      <c r="O759" t="inlineStr"/>
      <c r="P759" t="inlineStr"/>
    </row>
    <row r="760" ht="15" customHeight="1">
      <c r="A760" s="154" t="inlineStr">
        <is>
          <t>Viande</t>
        </is>
      </c>
      <c r="B760" t="inlineStr">
        <is>
          <t>Export</t>
        </is>
      </c>
      <c r="C760" t="inlineStr">
        <is>
          <t>Viande bovine</t>
        </is>
      </c>
      <c r="D760" t="inlineStr">
        <is>
          <t>France</t>
        </is>
      </c>
      <c r="E760" t="inlineStr">
        <is>
          <t>2023</t>
        </is>
      </c>
      <c r="F760" t="inlineStr">
        <is>
          <t>kt</t>
        </is>
      </c>
      <c r="G760" t="inlineStr"/>
      <c r="H760" t="inlineStr"/>
      <c r="I760" t="inlineStr"/>
      <c r="J760" t="inlineStr"/>
      <c r="K760" t="inlineStr"/>
      <c r="L760" t="inlineStr"/>
      <c r="M760" t="inlineStr"/>
      <c r="N760" t="n">
        <v>184</v>
      </c>
      <c r="O760" t="inlineStr"/>
      <c r="P760" t="inlineStr"/>
    </row>
    <row r="761" ht="15" customHeight="1">
      <c r="A761" s="154" t="inlineStr">
        <is>
          <t>Viande</t>
        </is>
      </c>
      <c r="B761" t="inlineStr">
        <is>
          <t>Alimentation humaine</t>
        </is>
      </c>
      <c r="C761" t="inlineStr">
        <is>
          <t>Viande bovine</t>
        </is>
      </c>
      <c r="D761" t="inlineStr">
        <is>
          <t>France</t>
        </is>
      </c>
      <c r="E761" t="inlineStr">
        <is>
          <t>2023</t>
        </is>
      </c>
      <c r="F761" t="inlineStr">
        <is>
          <t>kt</t>
        </is>
      </c>
      <c r="G761" t="inlineStr"/>
      <c r="H761" t="inlineStr"/>
      <c r="I761" t="inlineStr"/>
      <c r="J761" t="inlineStr"/>
      <c r="K761" t="inlineStr"/>
      <c r="L761" t="inlineStr"/>
      <c r="M761" t="inlineStr"/>
      <c r="N761" t="n">
        <v>992</v>
      </c>
      <c r="O761" t="inlineStr"/>
      <c r="P761" t="inlineStr"/>
    </row>
    <row r="762" ht="15" customHeight="1">
      <c r="A762" s="154" t="inlineStr">
        <is>
          <t>Viande</t>
        </is>
      </c>
      <c r="B762" t="inlineStr">
        <is>
          <t>Circuits spécialisés</t>
        </is>
      </c>
      <c r="C762" t="inlineStr">
        <is>
          <t>Viande bovine</t>
        </is>
      </c>
      <c r="D762" t="inlineStr">
        <is>
          <t>France</t>
        </is>
      </c>
      <c r="E762" t="inlineStr">
        <is>
          <t>2023</t>
        </is>
      </c>
      <c r="F762" t="inlineStr">
        <is>
          <t>kt</t>
        </is>
      </c>
      <c r="G762" t="inlineStr"/>
      <c r="H762" t="inlineStr"/>
      <c r="I762" t="inlineStr"/>
      <c r="J762" t="inlineStr"/>
      <c r="K762" t="inlineStr"/>
      <c r="L762" t="inlineStr"/>
      <c r="M762" t="inlineStr"/>
      <c r="N762" t="n">
        <v>148</v>
      </c>
      <c r="O762" t="inlineStr"/>
      <c r="P762" t="inlineStr"/>
    </row>
    <row r="763" ht="15" customHeight="1">
      <c r="A763" s="154" t="inlineStr">
        <is>
          <t>Viande</t>
        </is>
      </c>
      <c r="B763" t="inlineStr">
        <is>
          <t>Ménages</t>
        </is>
      </c>
      <c r="C763" t="inlineStr">
        <is>
          <t>Viande bovine</t>
        </is>
      </c>
      <c r="D763" t="inlineStr">
        <is>
          <t>France</t>
        </is>
      </c>
      <c r="E763" t="inlineStr">
        <is>
          <t>2023</t>
        </is>
      </c>
      <c r="F763" t="inlineStr">
        <is>
          <t>kt</t>
        </is>
      </c>
      <c r="G763" t="inlineStr"/>
      <c r="H763" t="inlineStr"/>
      <c r="I763" t="inlineStr"/>
      <c r="J763" t="inlineStr"/>
      <c r="K763" t="inlineStr"/>
      <c r="L763" t="inlineStr"/>
      <c r="M763" t="inlineStr"/>
      <c r="N763" t="n">
        <v>574</v>
      </c>
      <c r="O763" t="inlineStr"/>
      <c r="P763" t="inlineStr"/>
    </row>
    <row r="764" ht="15" customHeight="1">
      <c r="A764" s="154" t="inlineStr">
        <is>
          <t>Viande</t>
        </is>
      </c>
      <c r="B764" t="inlineStr">
        <is>
          <t>Circuits généralistes</t>
        </is>
      </c>
      <c r="C764" t="inlineStr">
        <is>
          <t>Viande bovine</t>
        </is>
      </c>
      <c r="D764" t="inlineStr">
        <is>
          <t>France</t>
        </is>
      </c>
      <c r="E764" t="inlineStr">
        <is>
          <t>2023</t>
        </is>
      </c>
      <c r="F764" t="inlineStr">
        <is>
          <t>kt</t>
        </is>
      </c>
      <c r="G764" t="inlineStr"/>
      <c r="H764" t="inlineStr"/>
      <c r="I764" t="inlineStr"/>
      <c r="J764" t="inlineStr"/>
      <c r="K764" t="inlineStr"/>
      <c r="L764" t="inlineStr"/>
      <c r="M764" t="inlineStr"/>
      <c r="N764" t="n">
        <v>426</v>
      </c>
      <c r="O764" t="inlineStr"/>
      <c r="P764" t="inlineStr"/>
    </row>
    <row r="765" ht="15" customHeight="1">
      <c r="A765" s="154" t="inlineStr">
        <is>
          <t>Viande</t>
        </is>
      </c>
      <c r="B765" t="inlineStr">
        <is>
          <t>Usages alimentaires</t>
        </is>
      </c>
      <c r="C765" t="inlineStr">
        <is>
          <t>Viande bovine</t>
        </is>
      </c>
      <c r="D765" t="inlineStr">
        <is>
          <t>France</t>
        </is>
      </c>
      <c r="E765" t="inlineStr">
        <is>
          <t>2023</t>
        </is>
      </c>
      <c r="F765" t="inlineStr">
        <is>
          <t>kt</t>
        </is>
      </c>
      <c r="G765" t="inlineStr"/>
      <c r="H765" t="inlineStr"/>
      <c r="I765" t="inlineStr"/>
      <c r="J765" t="inlineStr"/>
      <c r="K765" t="inlineStr"/>
      <c r="L765" t="inlineStr"/>
      <c r="M765" t="inlineStr"/>
      <c r="N765" t="n">
        <v>992</v>
      </c>
      <c r="O765" t="inlineStr"/>
      <c r="P765" t="inlineStr"/>
    </row>
    <row r="766" ht="15" customHeight="1">
      <c r="A766" s="154" t="inlineStr">
        <is>
          <t>Viande</t>
        </is>
      </c>
      <c r="B766" t="inlineStr">
        <is>
          <t>Débouchés</t>
        </is>
      </c>
      <c r="C766" t="inlineStr">
        <is>
          <t>Viande bovine</t>
        </is>
      </c>
      <c r="D766" t="inlineStr">
        <is>
          <t>France</t>
        </is>
      </c>
      <c r="E766" t="inlineStr">
        <is>
          <t>2023</t>
        </is>
      </c>
      <c r="F766" t="inlineStr">
        <is>
          <t>kt</t>
        </is>
      </c>
      <c r="G766" t="inlineStr"/>
      <c r="H766" t="inlineStr"/>
      <c r="I766" t="inlineStr"/>
      <c r="J766" t="inlineStr"/>
      <c r="K766" t="inlineStr"/>
      <c r="L766" t="inlineStr"/>
      <c r="M766" t="inlineStr"/>
      <c r="N766" t="n">
        <v>992</v>
      </c>
      <c r="O766" t="inlineStr"/>
      <c r="P766" t="inlineStr"/>
    </row>
    <row r="767" ht="15" customHeight="1">
      <c r="A767" s="154" t="inlineStr">
        <is>
          <t>Carcasses</t>
        </is>
      </c>
      <c r="B767" t="inlineStr">
        <is>
          <t>Vente directe et autoconsommation</t>
        </is>
      </c>
      <c r="C767" t="inlineStr">
        <is>
          <t>Viande bovine</t>
        </is>
      </c>
      <c r="D767" t="inlineStr">
        <is>
          <t>France</t>
        </is>
      </c>
      <c r="E767" t="inlineStr">
        <is>
          <t>2023</t>
        </is>
      </c>
      <c r="F767" t="inlineStr">
        <is>
          <t>kt</t>
        </is>
      </c>
      <c r="G767" t="inlineStr"/>
      <c r="H767" t="inlineStr"/>
      <c r="I767" t="inlineStr"/>
      <c r="J767" t="inlineStr"/>
      <c r="K767" t="inlineStr"/>
      <c r="L767" t="inlineStr"/>
      <c r="M767" t="inlineStr"/>
      <c r="N767" t="n">
        <v>12.2</v>
      </c>
      <c r="O767" t="n">
        <v>0</v>
      </c>
      <c r="P767" t="n">
        <v>45.2</v>
      </c>
    </row>
    <row r="768" ht="15" customHeight="1">
      <c r="A768" s="154" t="inlineStr">
        <is>
          <t>Carcasses</t>
        </is>
      </c>
      <c r="B768" t="inlineStr">
        <is>
          <t>GMS</t>
        </is>
      </c>
      <c r="C768" t="inlineStr">
        <is>
          <t>Viande bovine</t>
        </is>
      </c>
      <c r="D768" t="inlineStr">
        <is>
          <t>France</t>
        </is>
      </c>
      <c r="E768" t="inlineStr">
        <is>
          <t>2023</t>
        </is>
      </c>
      <c r="F768" t="inlineStr">
        <is>
          <t>kt</t>
        </is>
      </c>
      <c r="G768" t="inlineStr"/>
      <c r="H768" t="inlineStr"/>
      <c r="I768" t="inlineStr"/>
      <c r="J768" t="inlineStr"/>
      <c r="K768" t="inlineStr"/>
      <c r="L768" t="inlineStr"/>
      <c r="M768" t="inlineStr"/>
      <c r="N768" t="n">
        <v>148</v>
      </c>
      <c r="O768" t="n">
        <v>0</v>
      </c>
      <c r="P768" t="n">
        <v>276</v>
      </c>
    </row>
    <row r="769" ht="15" customHeight="1">
      <c r="A769" s="154" t="inlineStr">
        <is>
          <t>Carcasses</t>
        </is>
      </c>
      <c r="B769" t="inlineStr">
        <is>
          <t>Boucherie</t>
        </is>
      </c>
      <c r="C769" t="inlineStr">
        <is>
          <t>Viande bovine</t>
        </is>
      </c>
      <c r="D769" t="inlineStr">
        <is>
          <t>France</t>
        </is>
      </c>
      <c r="E769" t="inlineStr">
        <is>
          <t>2023</t>
        </is>
      </c>
      <c r="F769" t="inlineStr">
        <is>
          <t>kt</t>
        </is>
      </c>
      <c r="G769" t="inlineStr"/>
      <c r="H769" t="inlineStr"/>
      <c r="I769" t="inlineStr"/>
      <c r="J769" t="inlineStr"/>
      <c r="K769" t="inlineStr"/>
      <c r="L769" t="inlineStr"/>
      <c r="M769" t="inlineStr"/>
      <c r="N769" t="n">
        <v>29.1</v>
      </c>
      <c r="O769" t="n">
        <v>0</v>
      </c>
      <c r="P769" t="n">
        <v>148</v>
      </c>
    </row>
    <row r="770" ht="15" customHeight="1">
      <c r="A770" s="154" t="inlineStr">
        <is>
          <t>Carcasses</t>
        </is>
      </c>
      <c r="B770" t="inlineStr">
        <is>
          <t>RHD</t>
        </is>
      </c>
      <c r="C770" t="inlineStr">
        <is>
          <t>Viande bovine</t>
        </is>
      </c>
      <c r="D770" t="inlineStr">
        <is>
          <t>France</t>
        </is>
      </c>
      <c r="E770" t="inlineStr">
        <is>
          <t>2023</t>
        </is>
      </c>
      <c r="F770" t="inlineStr">
        <is>
          <t>kt</t>
        </is>
      </c>
      <c r="G770" t="inlineStr"/>
      <c r="H770" t="inlineStr"/>
      <c r="I770" t="inlineStr"/>
      <c r="J770" t="inlineStr"/>
      <c r="K770" t="inlineStr"/>
      <c r="L770" t="inlineStr"/>
      <c r="M770" t="inlineStr"/>
      <c r="N770" t="n">
        <v>56.5</v>
      </c>
      <c r="O770" t="n">
        <v>0</v>
      </c>
      <c r="P770" t="n">
        <v>266</v>
      </c>
    </row>
    <row r="771" ht="15" customHeight="1">
      <c r="A771" s="154" t="inlineStr">
        <is>
          <t>Carcasses</t>
        </is>
      </c>
      <c r="B771" t="inlineStr">
        <is>
          <t>Autres IAA</t>
        </is>
      </c>
      <c r="C771" t="inlineStr">
        <is>
          <t>Viande bovine</t>
        </is>
      </c>
      <c r="D771" t="inlineStr">
        <is>
          <t>France</t>
        </is>
      </c>
      <c r="E771" t="inlineStr">
        <is>
          <t>2023</t>
        </is>
      </c>
      <c r="F771" t="inlineStr">
        <is>
          <t>kt</t>
        </is>
      </c>
      <c r="G771" t="inlineStr"/>
      <c r="H771" t="inlineStr"/>
      <c r="I771" t="inlineStr"/>
      <c r="J771" t="inlineStr"/>
      <c r="K771" t="inlineStr"/>
      <c r="L771" t="inlineStr"/>
      <c r="M771" t="inlineStr"/>
      <c r="N771" t="n">
        <v>29.7</v>
      </c>
      <c r="O771" t="n">
        <v>0</v>
      </c>
      <c r="P771" t="n">
        <v>107</v>
      </c>
    </row>
    <row r="772" ht="15" customHeight="1">
      <c r="A772" s="154" t="inlineStr">
        <is>
          <t>Carcasses</t>
        </is>
      </c>
      <c r="B772" t="inlineStr">
        <is>
          <t>Export</t>
        </is>
      </c>
      <c r="C772" t="inlineStr">
        <is>
          <t>Viande bovine</t>
        </is>
      </c>
      <c r="D772" t="inlineStr">
        <is>
          <t>France</t>
        </is>
      </c>
      <c r="E772" t="inlineStr">
        <is>
          <t>2023</t>
        </is>
      </c>
      <c r="F772" t="inlineStr">
        <is>
          <t>kt</t>
        </is>
      </c>
      <c r="G772" t="inlineStr"/>
      <c r="H772" t="inlineStr"/>
      <c r="I772" t="inlineStr"/>
      <c r="J772" t="inlineStr"/>
      <c r="K772" t="inlineStr"/>
      <c r="L772" t="inlineStr"/>
      <c r="M772" t="inlineStr"/>
      <c r="N772" t="n">
        <v>43.4</v>
      </c>
      <c r="O772" t="inlineStr"/>
      <c r="P772" t="inlineStr"/>
    </row>
    <row r="773" ht="15" customHeight="1">
      <c r="A773" s="154" t="inlineStr">
        <is>
          <t>Carcasses</t>
        </is>
      </c>
      <c r="B773" t="inlineStr">
        <is>
          <t>Alimentation humaine</t>
        </is>
      </c>
      <c r="C773" t="inlineStr">
        <is>
          <t>Viande bovine</t>
        </is>
      </c>
      <c r="D773" t="inlineStr">
        <is>
          <t>France</t>
        </is>
      </c>
      <c r="E773" t="inlineStr">
        <is>
          <t>2023</t>
        </is>
      </c>
      <c r="F773" t="inlineStr">
        <is>
          <t>kt</t>
        </is>
      </c>
      <c r="G773" t="inlineStr"/>
      <c r="H773" t="inlineStr"/>
      <c r="I773" t="inlineStr"/>
      <c r="J773" t="inlineStr"/>
      <c r="K773" t="inlineStr"/>
      <c r="L773" t="inlineStr"/>
      <c r="M773" t="inlineStr"/>
      <c r="N773" t="n">
        <v>276</v>
      </c>
      <c r="O773" t="inlineStr"/>
      <c r="P773" t="inlineStr"/>
    </row>
    <row r="774" ht="15" customHeight="1">
      <c r="A774" s="154" t="inlineStr">
        <is>
          <t>Carcasses</t>
        </is>
      </c>
      <c r="B774" t="inlineStr">
        <is>
          <t>Circuits spécialisés</t>
        </is>
      </c>
      <c r="C774" t="inlineStr">
        <is>
          <t>Viande bovine</t>
        </is>
      </c>
      <c r="D774" t="inlineStr">
        <is>
          <t>France</t>
        </is>
      </c>
      <c r="E774" t="inlineStr">
        <is>
          <t>2023</t>
        </is>
      </c>
      <c r="F774" t="inlineStr">
        <is>
          <t>kt</t>
        </is>
      </c>
      <c r="G774" t="inlineStr"/>
      <c r="H774" t="inlineStr"/>
      <c r="I774" t="inlineStr"/>
      <c r="J774" t="inlineStr"/>
      <c r="K774" t="inlineStr"/>
      <c r="L774" t="inlineStr"/>
      <c r="M774" t="inlineStr"/>
      <c r="N774" t="n">
        <v>29.1</v>
      </c>
      <c r="O774" t="n">
        <v>0</v>
      </c>
      <c r="P774" t="n">
        <v>148</v>
      </c>
    </row>
    <row r="775" ht="15" customHeight="1">
      <c r="A775" s="154" t="inlineStr">
        <is>
          <t>Carcasses</t>
        </is>
      </c>
      <c r="B775" t="inlineStr">
        <is>
          <t>Ménages</t>
        </is>
      </c>
      <c r="C775" t="inlineStr">
        <is>
          <t>Viande bovine</t>
        </is>
      </c>
      <c r="D775" t="inlineStr">
        <is>
          <t>France</t>
        </is>
      </c>
      <c r="E775" t="inlineStr">
        <is>
          <t>2023</t>
        </is>
      </c>
      <c r="F775" t="inlineStr">
        <is>
          <t>kt</t>
        </is>
      </c>
      <c r="G775" t="inlineStr"/>
      <c r="H775" t="inlineStr"/>
      <c r="I775" t="inlineStr"/>
      <c r="J775" t="inlineStr"/>
      <c r="K775" t="inlineStr"/>
      <c r="L775" t="inlineStr"/>
      <c r="M775" t="inlineStr"/>
      <c r="N775" t="n">
        <v>178</v>
      </c>
      <c r="O775" t="n">
        <v>0</v>
      </c>
      <c r="P775" t="n">
        <v>276</v>
      </c>
    </row>
    <row r="776" ht="15" customHeight="1">
      <c r="A776" s="154" t="inlineStr">
        <is>
          <t>Carcasses</t>
        </is>
      </c>
      <c r="B776" t="inlineStr">
        <is>
          <t>Circuits généralistes</t>
        </is>
      </c>
      <c r="C776" t="inlineStr">
        <is>
          <t>Viande bovine</t>
        </is>
      </c>
      <c r="D776" t="inlineStr">
        <is>
          <t>France</t>
        </is>
      </c>
      <c r="E776" t="inlineStr">
        <is>
          <t>2023</t>
        </is>
      </c>
      <c r="F776" t="inlineStr">
        <is>
          <t>kt</t>
        </is>
      </c>
      <c r="G776" t="inlineStr"/>
      <c r="H776" t="inlineStr"/>
      <c r="I776" t="inlineStr"/>
      <c r="J776" t="inlineStr"/>
      <c r="K776" t="inlineStr"/>
      <c r="L776" t="inlineStr"/>
      <c r="M776" t="inlineStr"/>
      <c r="N776" t="n">
        <v>148</v>
      </c>
      <c r="O776" t="n">
        <v>0</v>
      </c>
      <c r="P776" t="n">
        <v>276</v>
      </c>
    </row>
    <row r="777" ht="15" customHeight="1">
      <c r="A777" s="154" t="inlineStr">
        <is>
          <t>Carcasses</t>
        </is>
      </c>
      <c r="B777" t="inlineStr">
        <is>
          <t>Usages alimentaires</t>
        </is>
      </c>
      <c r="C777" t="inlineStr">
        <is>
          <t>Viande bovine</t>
        </is>
      </c>
      <c r="D777" t="inlineStr">
        <is>
          <t>France</t>
        </is>
      </c>
      <c r="E777" t="inlineStr">
        <is>
          <t>2023</t>
        </is>
      </c>
      <c r="F777" t="inlineStr">
        <is>
          <t>kt</t>
        </is>
      </c>
      <c r="G777" t="inlineStr"/>
      <c r="H777" t="inlineStr"/>
      <c r="I777" t="inlineStr"/>
      <c r="J777" t="inlineStr"/>
      <c r="K777" t="inlineStr"/>
      <c r="L777" t="inlineStr"/>
      <c r="M777" t="inlineStr"/>
      <c r="N777" t="n">
        <v>276</v>
      </c>
      <c r="O777" t="inlineStr"/>
      <c r="P777" t="inlineStr"/>
    </row>
    <row r="778" ht="15" customHeight="1">
      <c r="A778" s="154" t="inlineStr">
        <is>
          <t>Carcasses</t>
        </is>
      </c>
      <c r="B778" t="inlineStr">
        <is>
          <t>Débouchés</t>
        </is>
      </c>
      <c r="C778" t="inlineStr">
        <is>
          <t>Viande bovine</t>
        </is>
      </c>
      <c r="D778" t="inlineStr">
        <is>
          <t>France</t>
        </is>
      </c>
      <c r="E778" t="inlineStr">
        <is>
          <t>2023</t>
        </is>
      </c>
      <c r="F778" t="inlineStr">
        <is>
          <t>kt</t>
        </is>
      </c>
      <c r="G778" t="inlineStr"/>
      <c r="H778" t="inlineStr"/>
      <c r="I778" t="inlineStr"/>
      <c r="J778" t="inlineStr"/>
      <c r="K778" t="inlineStr"/>
      <c r="L778" t="inlineStr"/>
      <c r="M778" t="inlineStr"/>
      <c r="N778" t="n">
        <v>276</v>
      </c>
      <c r="O778" t="inlineStr"/>
      <c r="P778" t="inlineStr"/>
    </row>
    <row r="779" ht="15" customHeight="1">
      <c r="A779" s="154" t="inlineStr">
        <is>
          <t>Carcasses, fraîches</t>
        </is>
      </c>
      <c r="B779" t="inlineStr">
        <is>
          <t>Vente directe et autoconsommation</t>
        </is>
      </c>
      <c r="C779" t="inlineStr">
        <is>
          <t>Viande bovine</t>
        </is>
      </c>
      <c r="D779" t="inlineStr">
        <is>
          <t>France</t>
        </is>
      </c>
      <c r="E779" t="inlineStr">
        <is>
          <t>2023</t>
        </is>
      </c>
      <c r="F779" t="inlineStr">
        <is>
          <t>kt</t>
        </is>
      </c>
      <c r="G779" t="inlineStr"/>
      <c r="H779" t="inlineStr"/>
      <c r="I779" t="inlineStr"/>
      <c r="J779" t="inlineStr"/>
      <c r="K779" t="inlineStr"/>
      <c r="L779" t="inlineStr"/>
      <c r="M779" t="inlineStr"/>
      <c r="N779" t="n">
        <v>12.2</v>
      </c>
      <c r="O779" t="n">
        <v>0</v>
      </c>
      <c r="P779" t="n">
        <v>45.2</v>
      </c>
    </row>
    <row r="780" ht="15" customHeight="1">
      <c r="A780" s="154" t="inlineStr">
        <is>
          <t>Carcasses, fraîches</t>
        </is>
      </c>
      <c r="B780" t="inlineStr">
        <is>
          <t>GMS</t>
        </is>
      </c>
      <c r="C780" t="inlineStr">
        <is>
          <t>Viande bovine</t>
        </is>
      </c>
      <c r="D780" t="inlineStr">
        <is>
          <t>France</t>
        </is>
      </c>
      <c r="E780" t="inlineStr">
        <is>
          <t>2023</t>
        </is>
      </c>
      <c r="F780" t="inlineStr">
        <is>
          <t>kt</t>
        </is>
      </c>
      <c r="G780" t="inlineStr"/>
      <c r="H780" t="inlineStr"/>
      <c r="I780" t="inlineStr"/>
      <c r="J780" t="inlineStr"/>
      <c r="K780" t="inlineStr"/>
      <c r="L780" t="inlineStr"/>
      <c r="M780" t="inlineStr"/>
      <c r="N780" t="n">
        <v>148</v>
      </c>
      <c r="O780" t="n">
        <v>0</v>
      </c>
      <c r="P780" t="n">
        <v>276</v>
      </c>
    </row>
    <row r="781" ht="15" customHeight="1">
      <c r="A781" s="154" t="inlineStr">
        <is>
          <t>Carcasses, fraîches</t>
        </is>
      </c>
      <c r="B781" t="inlineStr">
        <is>
          <t>Boucherie</t>
        </is>
      </c>
      <c r="C781" t="inlineStr">
        <is>
          <t>Viande bovine</t>
        </is>
      </c>
      <c r="D781" t="inlineStr">
        <is>
          <t>France</t>
        </is>
      </c>
      <c r="E781" t="inlineStr">
        <is>
          <t>2023</t>
        </is>
      </c>
      <c r="F781" t="inlineStr">
        <is>
          <t>kt</t>
        </is>
      </c>
      <c r="G781" t="inlineStr"/>
      <c r="H781" t="inlineStr"/>
      <c r="I781" t="inlineStr"/>
      <c r="J781" t="inlineStr"/>
      <c r="K781" t="inlineStr"/>
      <c r="L781" t="inlineStr"/>
      <c r="M781" t="inlineStr"/>
      <c r="N781" t="n">
        <v>29.1</v>
      </c>
      <c r="O781" t="n">
        <v>0</v>
      </c>
      <c r="P781" t="n">
        <v>148</v>
      </c>
    </row>
    <row r="782" ht="15" customHeight="1">
      <c r="A782" s="154" t="inlineStr">
        <is>
          <t>Carcasses, fraîches</t>
        </is>
      </c>
      <c r="B782" t="inlineStr">
        <is>
          <t>RHD</t>
        </is>
      </c>
      <c r="C782" t="inlineStr">
        <is>
          <t>Viande bovine</t>
        </is>
      </c>
      <c r="D782" t="inlineStr">
        <is>
          <t>France</t>
        </is>
      </c>
      <c r="E782" t="inlineStr">
        <is>
          <t>2023</t>
        </is>
      </c>
      <c r="F782" t="inlineStr">
        <is>
          <t>kt</t>
        </is>
      </c>
      <c r="G782" t="inlineStr"/>
      <c r="H782" t="inlineStr"/>
      <c r="I782" t="inlineStr"/>
      <c r="J782" t="inlineStr"/>
      <c r="K782" t="inlineStr"/>
      <c r="L782" t="inlineStr"/>
      <c r="M782" t="inlineStr"/>
      <c r="N782" t="n">
        <v>56.5</v>
      </c>
      <c r="O782" t="n">
        <v>0</v>
      </c>
      <c r="P782" t="n">
        <v>266</v>
      </c>
    </row>
    <row r="783" ht="15" customHeight="1">
      <c r="A783" s="154" t="inlineStr">
        <is>
          <t>Carcasses, fraîches</t>
        </is>
      </c>
      <c r="B783" t="inlineStr">
        <is>
          <t>Autres IAA</t>
        </is>
      </c>
      <c r="C783" t="inlineStr">
        <is>
          <t>Viande bovine</t>
        </is>
      </c>
      <c r="D783" t="inlineStr">
        <is>
          <t>France</t>
        </is>
      </c>
      <c r="E783" t="inlineStr">
        <is>
          <t>2023</t>
        </is>
      </c>
      <c r="F783" t="inlineStr">
        <is>
          <t>kt</t>
        </is>
      </c>
      <c r="G783" t="inlineStr"/>
      <c r="H783" t="inlineStr"/>
      <c r="I783" t="inlineStr"/>
      <c r="J783" t="inlineStr"/>
      <c r="K783" t="inlineStr"/>
      <c r="L783" t="inlineStr"/>
      <c r="M783" t="inlineStr"/>
      <c r="N783" t="n">
        <v>29.7</v>
      </c>
      <c r="O783" t="n">
        <v>0</v>
      </c>
      <c r="P783" t="n">
        <v>107</v>
      </c>
    </row>
    <row r="784" ht="15" customHeight="1">
      <c r="A784" s="154" t="inlineStr">
        <is>
          <t>Carcasses, fraîches</t>
        </is>
      </c>
      <c r="B784" t="inlineStr">
        <is>
          <t>Export</t>
        </is>
      </c>
      <c r="C784" t="inlineStr">
        <is>
          <t>Viande bovine</t>
        </is>
      </c>
      <c r="D784" t="inlineStr">
        <is>
          <t>France</t>
        </is>
      </c>
      <c r="E784" t="inlineStr">
        <is>
          <t>2023</t>
        </is>
      </c>
      <c r="F784" t="inlineStr">
        <is>
          <t>kt</t>
        </is>
      </c>
      <c r="G784" t="inlineStr">
        <is>
          <t>Exportation de carcasses fraîches = 43  (Douanes - Eurostat)</t>
        </is>
      </c>
      <c r="H784" t="inlineStr">
        <is>
          <t>Douanes - Eurostat</t>
        </is>
      </c>
      <c r="I784" t="inlineStr">
        <is>
          <t>Les échanges de carcasses congelées sont négligés</t>
        </is>
      </c>
      <c r="J784" t="inlineStr">
        <is>
          <t>Volume</t>
        </is>
      </c>
      <c r="K784" t="inlineStr">
        <is>
          <t>Exportation de carcasses fraîches</t>
        </is>
      </c>
      <c r="L784" t="inlineStr">
        <is>
          <t>Echanges - Eurostat</t>
        </is>
      </c>
      <c r="M784" t="inlineStr">
        <is>
          <t>Très élevée</t>
        </is>
      </c>
      <c r="N784" t="n">
        <v>43.4</v>
      </c>
      <c r="O784" t="inlineStr"/>
      <c r="P784" t="inlineStr"/>
    </row>
    <row r="785" ht="15" customHeight="1">
      <c r="A785" s="154" t="inlineStr">
        <is>
          <t>Carcasses, fraîches</t>
        </is>
      </c>
      <c r="B785" t="inlineStr">
        <is>
          <t>Alimentation humaine</t>
        </is>
      </c>
      <c r="C785" t="inlineStr">
        <is>
          <t>Viande bovine</t>
        </is>
      </c>
      <c r="D785" t="inlineStr">
        <is>
          <t>France</t>
        </is>
      </c>
      <c r="E785" t="inlineStr">
        <is>
          <t>2023</t>
        </is>
      </c>
      <c r="F785" t="inlineStr">
        <is>
          <t>kt</t>
        </is>
      </c>
      <c r="G785" t="inlineStr"/>
      <c r="H785" t="inlineStr"/>
      <c r="I785" t="inlineStr"/>
      <c r="J785" t="inlineStr"/>
      <c r="K785" t="inlineStr"/>
      <c r="L785" t="inlineStr"/>
      <c r="M785" t="inlineStr"/>
      <c r="N785" t="n">
        <v>276</v>
      </c>
      <c r="O785" t="inlineStr"/>
      <c r="P785" t="inlineStr"/>
    </row>
    <row r="786" ht="15" customHeight="1">
      <c r="A786" s="154" t="inlineStr">
        <is>
          <t>Carcasses, fraîches</t>
        </is>
      </c>
      <c r="B786" t="inlineStr">
        <is>
          <t>Circuits spécialisés</t>
        </is>
      </c>
      <c r="C786" t="inlineStr">
        <is>
          <t>Viande bovine</t>
        </is>
      </c>
      <c r="D786" t="inlineStr">
        <is>
          <t>France</t>
        </is>
      </c>
      <c r="E786" t="inlineStr">
        <is>
          <t>2023</t>
        </is>
      </c>
      <c r="F786" t="inlineStr">
        <is>
          <t>kt</t>
        </is>
      </c>
      <c r="G786" t="inlineStr"/>
      <c r="H786" t="inlineStr"/>
      <c r="I786" t="inlineStr"/>
      <c r="J786" t="inlineStr"/>
      <c r="K786" t="inlineStr"/>
      <c r="L786" t="inlineStr"/>
      <c r="M786" t="inlineStr"/>
      <c r="N786" t="n">
        <v>29.1</v>
      </c>
      <c r="O786" t="n">
        <v>0</v>
      </c>
      <c r="P786" t="n">
        <v>148</v>
      </c>
    </row>
    <row r="787" ht="15" customHeight="1">
      <c r="A787" s="154" t="inlineStr">
        <is>
          <t>Carcasses, fraîches</t>
        </is>
      </c>
      <c r="B787" t="inlineStr">
        <is>
          <t>Ménages</t>
        </is>
      </c>
      <c r="C787" t="inlineStr">
        <is>
          <t>Viande bovine</t>
        </is>
      </c>
      <c r="D787" t="inlineStr">
        <is>
          <t>France</t>
        </is>
      </c>
      <c r="E787" t="inlineStr">
        <is>
          <t>2023</t>
        </is>
      </c>
      <c r="F787" t="inlineStr">
        <is>
          <t>kt</t>
        </is>
      </c>
      <c r="G787" t="inlineStr"/>
      <c r="H787" t="inlineStr"/>
      <c r="I787" t="inlineStr"/>
      <c r="J787" t="inlineStr"/>
      <c r="K787" t="inlineStr"/>
      <c r="L787" t="inlineStr"/>
      <c r="M787" t="inlineStr"/>
      <c r="N787" t="n">
        <v>178</v>
      </c>
      <c r="O787" t="n">
        <v>0</v>
      </c>
      <c r="P787" t="n">
        <v>276</v>
      </c>
    </row>
    <row r="788" ht="15" customHeight="1">
      <c r="A788" s="154" t="inlineStr">
        <is>
          <t>Carcasses, fraîches</t>
        </is>
      </c>
      <c r="B788" t="inlineStr">
        <is>
          <t>Circuits généralistes</t>
        </is>
      </c>
      <c r="C788" t="inlineStr">
        <is>
          <t>Viande bovine</t>
        </is>
      </c>
      <c r="D788" t="inlineStr">
        <is>
          <t>France</t>
        </is>
      </c>
      <c r="E788" t="inlineStr">
        <is>
          <t>2023</t>
        </is>
      </c>
      <c r="F788" t="inlineStr">
        <is>
          <t>kt</t>
        </is>
      </c>
      <c r="G788" t="inlineStr"/>
      <c r="H788" t="inlineStr"/>
      <c r="I788" t="inlineStr"/>
      <c r="J788" t="inlineStr"/>
      <c r="K788" t="inlineStr"/>
      <c r="L788" t="inlineStr"/>
      <c r="M788" t="inlineStr"/>
      <c r="N788" t="n">
        <v>148</v>
      </c>
      <c r="O788" t="n">
        <v>0</v>
      </c>
      <c r="P788" t="n">
        <v>276</v>
      </c>
    </row>
    <row r="789" ht="15" customHeight="1">
      <c r="A789" s="154" t="inlineStr">
        <is>
          <t>Carcasses, fraîches</t>
        </is>
      </c>
      <c r="B789" t="inlineStr">
        <is>
          <t>Usages alimentaires</t>
        </is>
      </c>
      <c r="C789" t="inlineStr">
        <is>
          <t>Viande bovine</t>
        </is>
      </c>
      <c r="D789" t="inlineStr">
        <is>
          <t>France</t>
        </is>
      </c>
      <c r="E789" t="inlineStr">
        <is>
          <t>2023</t>
        </is>
      </c>
      <c r="F789" t="inlineStr">
        <is>
          <t>kt</t>
        </is>
      </c>
      <c r="G789" t="inlineStr"/>
      <c r="H789" t="inlineStr"/>
      <c r="I789" t="inlineStr"/>
      <c r="J789" t="inlineStr"/>
      <c r="K789" t="inlineStr"/>
      <c r="L789" t="inlineStr"/>
      <c r="M789" t="inlineStr"/>
      <c r="N789" t="n">
        <v>276</v>
      </c>
      <c r="O789" t="inlineStr"/>
      <c r="P789" t="inlineStr"/>
    </row>
    <row r="790" ht="15" customHeight="1">
      <c r="A790" s="154" t="inlineStr">
        <is>
          <t>Carcasses, fraîches</t>
        </is>
      </c>
      <c r="B790" t="inlineStr">
        <is>
          <t>Débouchés</t>
        </is>
      </c>
      <c r="C790" t="inlineStr">
        <is>
          <t>Viande bovine</t>
        </is>
      </c>
      <c r="D790" t="inlineStr">
        <is>
          <t>France</t>
        </is>
      </c>
      <c r="E790" t="inlineStr">
        <is>
          <t>2023</t>
        </is>
      </c>
      <c r="F790" t="inlineStr">
        <is>
          <t>kt</t>
        </is>
      </c>
      <c r="G790" t="inlineStr"/>
      <c r="H790" t="inlineStr"/>
      <c r="I790" t="inlineStr"/>
      <c r="J790" t="inlineStr"/>
      <c r="K790" t="inlineStr"/>
      <c r="L790" t="inlineStr"/>
      <c r="M790" t="inlineStr"/>
      <c r="N790" t="n">
        <v>276</v>
      </c>
      <c r="O790" t="inlineStr"/>
      <c r="P790" t="inlineStr"/>
    </row>
    <row r="791" ht="15" customHeight="1">
      <c r="A791" s="154" t="inlineStr">
        <is>
          <t>Morceaux</t>
        </is>
      </c>
      <c r="B791" t="inlineStr">
        <is>
          <t>Vente directe et autoconsommation</t>
        </is>
      </c>
      <c r="C791" t="inlineStr">
        <is>
          <t>Viande bovine</t>
        </is>
      </c>
      <c r="D791" t="inlineStr">
        <is>
          <t>France</t>
        </is>
      </c>
      <c r="E791" t="inlineStr">
        <is>
          <t>2023</t>
        </is>
      </c>
      <c r="F791" t="inlineStr">
        <is>
          <t>kt</t>
        </is>
      </c>
      <c r="G791" t="inlineStr"/>
      <c r="H791" t="inlineStr"/>
      <c r="I791" t="inlineStr"/>
      <c r="J791" t="inlineStr"/>
      <c r="K791" t="inlineStr"/>
      <c r="L791" t="inlineStr"/>
      <c r="M791" t="inlineStr"/>
      <c r="N791" t="n">
        <v>33</v>
      </c>
      <c r="O791" t="n">
        <v>0</v>
      </c>
      <c r="P791" t="n">
        <v>45.2</v>
      </c>
    </row>
    <row r="792" ht="15" customHeight="1">
      <c r="A792" s="154" t="inlineStr">
        <is>
          <t>Morceaux</t>
        </is>
      </c>
      <c r="B792" t="inlineStr">
        <is>
          <t>GMS</t>
        </is>
      </c>
      <c r="C792" t="inlineStr">
        <is>
          <t>Viande bovine</t>
        </is>
      </c>
      <c r="D792" t="inlineStr">
        <is>
          <t>France</t>
        </is>
      </c>
      <c r="E792" t="inlineStr">
        <is>
          <t>2023</t>
        </is>
      </c>
      <c r="F792" t="inlineStr">
        <is>
          <t>kt</t>
        </is>
      </c>
      <c r="G792" t="inlineStr"/>
      <c r="H792" t="inlineStr"/>
      <c r="I792" t="inlineStr"/>
      <c r="J792" t="inlineStr"/>
      <c r="K792" t="inlineStr"/>
      <c r="L792" t="inlineStr"/>
      <c r="M792" t="inlineStr"/>
      <c r="N792" t="n">
        <v>278</v>
      </c>
      <c r="O792" t="n">
        <v>150</v>
      </c>
      <c r="P792" t="n">
        <v>426</v>
      </c>
    </row>
    <row r="793" ht="15" customHeight="1">
      <c r="A793" s="154" t="inlineStr">
        <is>
          <t>Morceaux</t>
        </is>
      </c>
      <c r="B793" t="inlineStr">
        <is>
          <t>Boucherie</t>
        </is>
      </c>
      <c r="C793" t="inlineStr">
        <is>
          <t>Viande bovine</t>
        </is>
      </c>
      <c r="D793" t="inlineStr">
        <is>
          <t>France</t>
        </is>
      </c>
      <c r="E793" t="inlineStr">
        <is>
          <t>2023</t>
        </is>
      </c>
      <c r="F793" t="inlineStr">
        <is>
          <t>kt</t>
        </is>
      </c>
      <c r="G793" t="inlineStr"/>
      <c r="H793" t="inlineStr"/>
      <c r="I793" t="inlineStr"/>
      <c r="J793" t="inlineStr"/>
      <c r="K793" t="inlineStr"/>
      <c r="L793" t="inlineStr"/>
      <c r="M793" t="inlineStr"/>
      <c r="N793" t="n">
        <v>118</v>
      </c>
      <c r="O793" t="n">
        <v>0</v>
      </c>
      <c r="P793" t="n">
        <v>148</v>
      </c>
    </row>
    <row r="794" ht="15" customHeight="1">
      <c r="A794" s="154" t="inlineStr">
        <is>
          <t>Morceaux</t>
        </is>
      </c>
      <c r="B794" t="inlineStr">
        <is>
          <t>RHD</t>
        </is>
      </c>
      <c r="C794" t="inlineStr">
        <is>
          <t>Viande bovine</t>
        </is>
      </c>
      <c r="D794" t="inlineStr">
        <is>
          <t>France</t>
        </is>
      </c>
      <c r="E794" t="inlineStr">
        <is>
          <t>2023</t>
        </is>
      </c>
      <c r="F794" t="inlineStr">
        <is>
          <t>kt</t>
        </is>
      </c>
      <c r="G794" t="inlineStr"/>
      <c r="H794" t="inlineStr"/>
      <c r="I794" t="inlineStr"/>
      <c r="J794" t="inlineStr"/>
      <c r="K794" t="inlineStr"/>
      <c r="L794" t="inlineStr"/>
      <c r="M794" t="inlineStr"/>
      <c r="N794" t="n">
        <v>210</v>
      </c>
      <c r="O794" t="n">
        <v>0</v>
      </c>
      <c r="P794" t="n">
        <v>266</v>
      </c>
    </row>
    <row r="795" ht="15" customHeight="1">
      <c r="A795" s="154" t="inlineStr">
        <is>
          <t>Morceaux</t>
        </is>
      </c>
      <c r="B795" t="inlineStr">
        <is>
          <t>Autres IAA</t>
        </is>
      </c>
      <c r="C795" t="inlineStr">
        <is>
          <t>Viande bovine</t>
        </is>
      </c>
      <c r="D795" t="inlineStr">
        <is>
          <t>France</t>
        </is>
      </c>
      <c r="E795" t="inlineStr">
        <is>
          <t>2023</t>
        </is>
      </c>
      <c r="F795" t="inlineStr">
        <is>
          <t>kt</t>
        </is>
      </c>
      <c r="G795" t="inlineStr"/>
      <c r="H795" t="inlineStr"/>
      <c r="I795" t="inlineStr"/>
      <c r="J795" t="inlineStr"/>
      <c r="K795" t="inlineStr"/>
      <c r="L795" t="inlineStr"/>
      <c r="M795" t="inlineStr"/>
      <c r="N795" t="n">
        <v>77.09999999999999</v>
      </c>
      <c r="O795" t="n">
        <v>0</v>
      </c>
      <c r="P795" t="n">
        <v>107</v>
      </c>
    </row>
    <row r="796" ht="15" customHeight="1">
      <c r="A796" s="154" t="inlineStr">
        <is>
          <t>Morceaux</t>
        </is>
      </c>
      <c r="B796" t="inlineStr">
        <is>
          <t>Export</t>
        </is>
      </c>
      <c r="C796" t="inlineStr">
        <is>
          <t>Viande bovine</t>
        </is>
      </c>
      <c r="D796" t="inlineStr">
        <is>
          <t>France</t>
        </is>
      </c>
      <c r="E796" t="inlineStr">
        <is>
          <t>2023</t>
        </is>
      </c>
      <c r="F796" t="inlineStr">
        <is>
          <t>kt</t>
        </is>
      </c>
      <c r="G796" t="inlineStr"/>
      <c r="H796" t="inlineStr"/>
      <c r="I796" t="inlineStr"/>
      <c r="J796" t="inlineStr"/>
      <c r="K796" t="inlineStr"/>
      <c r="L796" t="inlineStr"/>
      <c r="M796" t="inlineStr"/>
      <c r="N796" t="n">
        <v>141</v>
      </c>
      <c r="O796" t="inlineStr"/>
      <c r="P796" t="inlineStr"/>
    </row>
    <row r="797" ht="15" customHeight="1">
      <c r="A797" s="154" t="inlineStr">
        <is>
          <t>Morceaux</t>
        </is>
      </c>
      <c r="B797" t="inlineStr">
        <is>
          <t>Alimentation humaine</t>
        </is>
      </c>
      <c r="C797" t="inlineStr">
        <is>
          <t>Viande bovine</t>
        </is>
      </c>
      <c r="D797" t="inlineStr">
        <is>
          <t>France</t>
        </is>
      </c>
      <c r="E797" t="inlineStr">
        <is>
          <t>2023</t>
        </is>
      </c>
      <c r="F797" t="inlineStr">
        <is>
          <t>kt</t>
        </is>
      </c>
      <c r="G797" t="inlineStr"/>
      <c r="H797" t="inlineStr"/>
      <c r="I797" t="inlineStr"/>
      <c r="J797" t="inlineStr"/>
      <c r="K797" t="inlineStr"/>
      <c r="L797" t="inlineStr"/>
      <c r="M797" t="inlineStr"/>
      <c r="N797" t="n">
        <v>716</v>
      </c>
      <c r="O797" t="inlineStr"/>
      <c r="P797" t="inlineStr"/>
    </row>
    <row r="798" ht="15" customHeight="1">
      <c r="A798" s="154" t="inlineStr">
        <is>
          <t>Morceaux</t>
        </is>
      </c>
      <c r="B798" t="inlineStr">
        <is>
          <t>Circuits spécialisés</t>
        </is>
      </c>
      <c r="C798" t="inlineStr">
        <is>
          <t>Viande bovine</t>
        </is>
      </c>
      <c r="D798" t="inlineStr">
        <is>
          <t>France</t>
        </is>
      </c>
      <c r="E798" t="inlineStr">
        <is>
          <t>2023</t>
        </is>
      </c>
      <c r="F798" t="inlineStr">
        <is>
          <t>kt</t>
        </is>
      </c>
      <c r="G798" t="inlineStr"/>
      <c r="H798" t="inlineStr"/>
      <c r="I798" t="inlineStr"/>
      <c r="J798" t="inlineStr"/>
      <c r="K798" t="inlineStr"/>
      <c r="L798" t="inlineStr"/>
      <c r="M798" t="inlineStr"/>
      <c r="N798" t="n">
        <v>118</v>
      </c>
      <c r="O798" t="n">
        <v>0</v>
      </c>
      <c r="P798" t="n">
        <v>148</v>
      </c>
    </row>
    <row r="799" ht="15" customHeight="1">
      <c r="A799" s="154" t="inlineStr">
        <is>
          <t>Morceaux</t>
        </is>
      </c>
      <c r="B799" t="inlineStr">
        <is>
          <t>Ménages</t>
        </is>
      </c>
      <c r="C799" t="inlineStr">
        <is>
          <t>Viande bovine</t>
        </is>
      </c>
      <c r="D799" t="inlineStr">
        <is>
          <t>France</t>
        </is>
      </c>
      <c r="E799" t="inlineStr">
        <is>
          <t>2023</t>
        </is>
      </c>
      <c r="F799" t="inlineStr">
        <is>
          <t>kt</t>
        </is>
      </c>
      <c r="G799" t="inlineStr"/>
      <c r="H799" t="inlineStr"/>
      <c r="I799" t="inlineStr"/>
      <c r="J799" t="inlineStr"/>
      <c r="K799" t="inlineStr"/>
      <c r="L799" t="inlineStr"/>
      <c r="M799" t="inlineStr"/>
      <c r="N799" t="n">
        <v>396</v>
      </c>
      <c r="O799" t="n">
        <v>298</v>
      </c>
      <c r="P799" t="n">
        <v>441</v>
      </c>
    </row>
    <row r="800" ht="15" customHeight="1">
      <c r="A800" s="154" t="inlineStr">
        <is>
          <t>Morceaux</t>
        </is>
      </c>
      <c r="B800" t="inlineStr">
        <is>
          <t>Circuits généralistes</t>
        </is>
      </c>
      <c r="C800" t="inlineStr">
        <is>
          <t>Viande bovine</t>
        </is>
      </c>
      <c r="D800" t="inlineStr">
        <is>
          <t>France</t>
        </is>
      </c>
      <c r="E800" t="inlineStr">
        <is>
          <t>2023</t>
        </is>
      </c>
      <c r="F800" t="inlineStr">
        <is>
          <t>kt</t>
        </is>
      </c>
      <c r="G800" t="inlineStr"/>
      <c r="H800" t="inlineStr"/>
      <c r="I800" t="inlineStr"/>
      <c r="J800" t="inlineStr"/>
      <c r="K800" t="inlineStr"/>
      <c r="L800" t="inlineStr"/>
      <c r="M800" t="inlineStr"/>
      <c r="N800" t="n">
        <v>278</v>
      </c>
      <c r="O800" t="n">
        <v>150</v>
      </c>
      <c r="P800" t="n">
        <v>426</v>
      </c>
    </row>
    <row r="801" ht="15" customHeight="1">
      <c r="A801" s="154" t="inlineStr">
        <is>
          <t>Morceaux</t>
        </is>
      </c>
      <c r="B801" t="inlineStr">
        <is>
          <t>Usages alimentaires</t>
        </is>
      </c>
      <c r="C801" t="inlineStr">
        <is>
          <t>Viande bovine</t>
        </is>
      </c>
      <c r="D801" t="inlineStr">
        <is>
          <t>France</t>
        </is>
      </c>
      <c r="E801" t="inlineStr">
        <is>
          <t>2023</t>
        </is>
      </c>
      <c r="F801" t="inlineStr">
        <is>
          <t>kt</t>
        </is>
      </c>
      <c r="G801" t="inlineStr"/>
      <c r="H801" t="inlineStr"/>
      <c r="I801" t="inlineStr"/>
      <c r="J801" t="inlineStr"/>
      <c r="K801" t="inlineStr"/>
      <c r="L801" t="inlineStr"/>
      <c r="M801" t="inlineStr"/>
      <c r="N801" t="n">
        <v>716</v>
      </c>
      <c r="O801" t="inlineStr"/>
      <c r="P801" t="inlineStr"/>
    </row>
    <row r="802" ht="15" customHeight="1">
      <c r="A802" s="154" t="inlineStr">
        <is>
          <t>Morceaux</t>
        </is>
      </c>
      <c r="B802" t="inlineStr">
        <is>
          <t>Débouchés</t>
        </is>
      </c>
      <c r="C802" t="inlineStr">
        <is>
          <t>Viande bovine</t>
        </is>
      </c>
      <c r="D802" t="inlineStr">
        <is>
          <t>France</t>
        </is>
      </c>
      <c r="E802" t="inlineStr">
        <is>
          <t>2023</t>
        </is>
      </c>
      <c r="F802" t="inlineStr">
        <is>
          <t>kt</t>
        </is>
      </c>
      <c r="G802" t="inlineStr"/>
      <c r="H802" t="inlineStr"/>
      <c r="I802" t="inlineStr"/>
      <c r="J802" t="inlineStr"/>
      <c r="K802" t="inlineStr"/>
      <c r="L802" t="inlineStr"/>
      <c r="M802" t="inlineStr"/>
      <c r="N802" t="n">
        <v>716</v>
      </c>
      <c r="O802" t="inlineStr"/>
      <c r="P802" t="inlineStr"/>
    </row>
    <row r="803" ht="15" customHeight="1">
      <c r="A803" s="154" t="inlineStr">
        <is>
          <t>Morceaux, frais</t>
        </is>
      </c>
      <c r="B803" t="inlineStr">
        <is>
          <t>Vente directe et autoconsommation</t>
        </is>
      </c>
      <c r="C803" t="inlineStr">
        <is>
          <t>Viande bovine</t>
        </is>
      </c>
      <c r="D803" t="inlineStr">
        <is>
          <t>France</t>
        </is>
      </c>
      <c r="E803" t="inlineStr">
        <is>
          <t>2023</t>
        </is>
      </c>
      <c r="F803" t="inlineStr">
        <is>
          <t>kt</t>
        </is>
      </c>
      <c r="G803" t="inlineStr"/>
      <c r="H803" t="inlineStr"/>
      <c r="I803" t="inlineStr"/>
      <c r="J803" t="inlineStr"/>
      <c r="K803" t="inlineStr"/>
      <c r="L803" t="inlineStr"/>
      <c r="M803" t="inlineStr"/>
      <c r="N803" t="n">
        <v>20.8</v>
      </c>
      <c r="O803" t="n">
        <v>0</v>
      </c>
      <c r="P803" t="n">
        <v>45.2</v>
      </c>
    </row>
    <row r="804" ht="15" customHeight="1">
      <c r="A804" s="154" t="inlineStr">
        <is>
          <t>Morceaux, frais</t>
        </is>
      </c>
      <c r="B804" t="inlineStr">
        <is>
          <t>GMS</t>
        </is>
      </c>
      <c r="C804" t="inlineStr">
        <is>
          <t>Viande bovine</t>
        </is>
      </c>
      <c r="D804" t="inlineStr">
        <is>
          <t>France</t>
        </is>
      </c>
      <c r="E804" t="inlineStr">
        <is>
          <t>2023</t>
        </is>
      </c>
      <c r="F804" t="inlineStr">
        <is>
          <t>kt</t>
        </is>
      </c>
      <c r="G804" t="inlineStr"/>
      <c r="H804" t="inlineStr"/>
      <c r="I804" t="inlineStr"/>
      <c r="J804" t="inlineStr"/>
      <c r="K804" t="inlineStr"/>
      <c r="L804" t="inlineStr"/>
      <c r="M804" t="inlineStr"/>
      <c r="N804" t="n">
        <v>146</v>
      </c>
      <c r="O804" t="n">
        <v>0</v>
      </c>
      <c r="P804" t="n">
        <v>426</v>
      </c>
    </row>
    <row r="805" ht="15" customHeight="1">
      <c r="A805" s="154" t="inlineStr">
        <is>
          <t>Morceaux, frais</t>
        </is>
      </c>
      <c r="B805" t="inlineStr">
        <is>
          <t>Boucherie</t>
        </is>
      </c>
      <c r="C805" t="inlineStr">
        <is>
          <t>Viande bovine</t>
        </is>
      </c>
      <c r="D805" t="inlineStr">
        <is>
          <t>France</t>
        </is>
      </c>
      <c r="E805" t="inlineStr">
        <is>
          <t>2023</t>
        </is>
      </c>
      <c r="F805" t="inlineStr">
        <is>
          <t>kt</t>
        </is>
      </c>
      <c r="G805" t="inlineStr"/>
      <c r="H805" t="inlineStr"/>
      <c r="I805" t="inlineStr"/>
      <c r="J805" t="inlineStr"/>
      <c r="K805" t="inlineStr"/>
      <c r="L805" t="inlineStr"/>
      <c r="M805" t="inlineStr"/>
      <c r="N805" t="n">
        <v>66.3</v>
      </c>
      <c r="O805" t="n">
        <v>0</v>
      </c>
      <c r="P805" t="n">
        <v>148</v>
      </c>
    </row>
    <row r="806" ht="15" customHeight="1">
      <c r="A806" s="154" t="inlineStr">
        <is>
          <t>Morceaux, frais</t>
        </is>
      </c>
      <c r="B806" t="inlineStr">
        <is>
          <t>RHD</t>
        </is>
      </c>
      <c r="C806" t="inlineStr">
        <is>
          <t>Viande bovine</t>
        </is>
      </c>
      <c r="D806" t="inlineStr">
        <is>
          <t>France</t>
        </is>
      </c>
      <c r="E806" t="inlineStr">
        <is>
          <t>2023</t>
        </is>
      </c>
      <c r="F806" t="inlineStr">
        <is>
          <t>kt</t>
        </is>
      </c>
      <c r="G806" t="inlineStr"/>
      <c r="H806" t="inlineStr"/>
      <c r="I806" t="inlineStr"/>
      <c r="J806" t="inlineStr"/>
      <c r="K806" t="inlineStr"/>
      <c r="L806" t="inlineStr"/>
      <c r="M806" t="inlineStr"/>
      <c r="N806" t="n">
        <v>133</v>
      </c>
      <c r="O806" t="n">
        <v>0</v>
      </c>
      <c r="P806" t="n">
        <v>266</v>
      </c>
    </row>
    <row r="807" ht="15" customHeight="1">
      <c r="A807" s="154" t="inlineStr">
        <is>
          <t>Morceaux, frais</t>
        </is>
      </c>
      <c r="B807" t="inlineStr">
        <is>
          <t>Autres IAA</t>
        </is>
      </c>
      <c r="C807" t="inlineStr">
        <is>
          <t>Viande bovine</t>
        </is>
      </c>
      <c r="D807" t="inlineStr">
        <is>
          <t>France</t>
        </is>
      </c>
      <c r="E807" t="inlineStr">
        <is>
          <t>2023</t>
        </is>
      </c>
      <c r="F807" t="inlineStr">
        <is>
          <t>kt</t>
        </is>
      </c>
      <c r="G807" t="inlineStr"/>
      <c r="H807" t="inlineStr"/>
      <c r="I807" t="inlineStr"/>
      <c r="J807" t="inlineStr"/>
      <c r="K807" t="inlineStr"/>
      <c r="L807" t="inlineStr"/>
      <c r="M807" t="inlineStr"/>
      <c r="N807" t="n">
        <v>67</v>
      </c>
      <c r="O807" t="n">
        <v>0</v>
      </c>
      <c r="P807" t="n">
        <v>107</v>
      </c>
    </row>
    <row r="808" ht="15" customHeight="1">
      <c r="A808" s="154" t="inlineStr">
        <is>
          <t>Morceaux, frais</t>
        </is>
      </c>
      <c r="B808" t="inlineStr">
        <is>
          <t>Export</t>
        </is>
      </c>
      <c r="C808" t="inlineStr">
        <is>
          <t>Viande bovine</t>
        </is>
      </c>
      <c r="D808" t="inlineStr">
        <is>
          <t>France</t>
        </is>
      </c>
      <c r="E808" t="inlineStr">
        <is>
          <t>2023</t>
        </is>
      </c>
      <c r="F808" t="inlineStr">
        <is>
          <t>kt</t>
        </is>
      </c>
      <c r="G808" t="inlineStr">
        <is>
          <t>Exportation de morceaux frais = 119  (Douanes - Eurostat)</t>
        </is>
      </c>
      <c r="H808" t="inlineStr">
        <is>
          <t>Douanes - Eurostat</t>
        </is>
      </c>
      <c r="I808" t="inlineStr"/>
      <c r="J808" t="inlineStr">
        <is>
          <t>Volume</t>
        </is>
      </c>
      <c r="K808" t="inlineStr">
        <is>
          <t>Exportation de morceaux frais</t>
        </is>
      </c>
      <c r="L808" t="inlineStr">
        <is>
          <t>Echanges - Eurostat</t>
        </is>
      </c>
      <c r="M808" t="inlineStr">
        <is>
          <t>Très élevée</t>
        </is>
      </c>
      <c r="N808" t="n">
        <v>119</v>
      </c>
      <c r="O808" t="inlineStr"/>
      <c r="P808" t="inlineStr"/>
    </row>
    <row r="809" ht="15" customHeight="1">
      <c r="A809" s="154" t="inlineStr">
        <is>
          <t>Morceaux, frais</t>
        </is>
      </c>
      <c r="B809" t="inlineStr">
        <is>
          <t>Alimentation humaine</t>
        </is>
      </c>
      <c r="C809" t="inlineStr">
        <is>
          <t>Viande bovine</t>
        </is>
      </c>
      <c r="D809" t="inlineStr">
        <is>
          <t>France</t>
        </is>
      </c>
      <c r="E809" t="inlineStr">
        <is>
          <t>2023</t>
        </is>
      </c>
      <c r="F809" t="inlineStr">
        <is>
          <t>kt</t>
        </is>
      </c>
      <c r="G809" t="inlineStr"/>
      <c r="H809" t="inlineStr"/>
      <c r="I809" t="inlineStr"/>
      <c r="J809" t="inlineStr"/>
      <c r="K809" t="inlineStr"/>
      <c r="L809" t="inlineStr"/>
      <c r="M809" t="inlineStr"/>
      <c r="N809" t="n">
        <v>433</v>
      </c>
      <c r="O809" t="inlineStr"/>
      <c r="P809" t="inlineStr"/>
    </row>
    <row r="810" ht="15" customHeight="1">
      <c r="A810" s="154" t="inlineStr">
        <is>
          <t>Morceaux, frais</t>
        </is>
      </c>
      <c r="B810" t="inlineStr">
        <is>
          <t>Circuits spécialisés</t>
        </is>
      </c>
      <c r="C810" t="inlineStr">
        <is>
          <t>Viande bovine</t>
        </is>
      </c>
      <c r="D810" t="inlineStr">
        <is>
          <t>France</t>
        </is>
      </c>
      <c r="E810" t="inlineStr">
        <is>
          <t>2023</t>
        </is>
      </c>
      <c r="F810" t="inlineStr">
        <is>
          <t>kt</t>
        </is>
      </c>
      <c r="G810" t="inlineStr"/>
      <c r="H810" t="inlineStr"/>
      <c r="I810" t="inlineStr"/>
      <c r="J810" t="inlineStr"/>
      <c r="K810" t="inlineStr"/>
      <c r="L810" t="inlineStr"/>
      <c r="M810" t="inlineStr"/>
      <c r="N810" t="n">
        <v>66.3</v>
      </c>
      <c r="O810" t="n">
        <v>0</v>
      </c>
      <c r="P810" t="n">
        <v>148</v>
      </c>
    </row>
    <row r="811" ht="15" customHeight="1">
      <c r="A811" s="154" t="inlineStr">
        <is>
          <t>Morceaux, frais</t>
        </is>
      </c>
      <c r="B811" t="inlineStr">
        <is>
          <t>Ménages</t>
        </is>
      </c>
      <c r="C811" t="inlineStr">
        <is>
          <t>Viande bovine</t>
        </is>
      </c>
      <c r="D811" t="inlineStr">
        <is>
          <t>France</t>
        </is>
      </c>
      <c r="E811" t="inlineStr">
        <is>
          <t>2023</t>
        </is>
      </c>
      <c r="F811" t="inlineStr">
        <is>
          <t>kt</t>
        </is>
      </c>
      <c r="G811" t="inlineStr"/>
      <c r="H811" t="inlineStr"/>
      <c r="I811" t="inlineStr"/>
      <c r="J811" t="inlineStr"/>
      <c r="K811" t="inlineStr"/>
      <c r="L811" t="inlineStr"/>
      <c r="M811" t="inlineStr"/>
      <c r="N811" t="n">
        <v>212</v>
      </c>
      <c r="O811" t="n">
        <v>15</v>
      </c>
      <c r="P811" t="n">
        <v>426</v>
      </c>
    </row>
    <row r="812" ht="15" customHeight="1">
      <c r="A812" s="154" t="inlineStr">
        <is>
          <t>Morceaux, frais</t>
        </is>
      </c>
      <c r="B812" t="inlineStr">
        <is>
          <t>Circuits généralistes</t>
        </is>
      </c>
      <c r="C812" t="inlineStr">
        <is>
          <t>Viande bovine</t>
        </is>
      </c>
      <c r="D812" t="inlineStr">
        <is>
          <t>France</t>
        </is>
      </c>
      <c r="E812" t="inlineStr">
        <is>
          <t>2023</t>
        </is>
      </c>
      <c r="F812" t="inlineStr">
        <is>
          <t>kt</t>
        </is>
      </c>
      <c r="G812" t="inlineStr"/>
      <c r="H812" t="inlineStr"/>
      <c r="I812" t="inlineStr"/>
      <c r="J812" t="inlineStr"/>
      <c r="K812" t="inlineStr"/>
      <c r="L812" t="inlineStr"/>
      <c r="M812" t="inlineStr"/>
      <c r="N812" t="n">
        <v>146</v>
      </c>
      <c r="O812" t="n">
        <v>0</v>
      </c>
      <c r="P812" t="n">
        <v>426</v>
      </c>
    </row>
    <row r="813" ht="15" customHeight="1">
      <c r="A813" s="154" t="inlineStr">
        <is>
          <t>Morceaux, frais</t>
        </is>
      </c>
      <c r="B813" t="inlineStr">
        <is>
          <t>Usages alimentaires</t>
        </is>
      </c>
      <c r="C813" t="inlineStr">
        <is>
          <t>Viande bovine</t>
        </is>
      </c>
      <c r="D813" t="inlineStr">
        <is>
          <t>France</t>
        </is>
      </c>
      <c r="E813" t="inlineStr">
        <is>
          <t>2023</t>
        </is>
      </c>
      <c r="F813" t="inlineStr">
        <is>
          <t>kt</t>
        </is>
      </c>
      <c r="G813" t="inlineStr"/>
      <c r="H813" t="inlineStr"/>
      <c r="I813" t="inlineStr"/>
      <c r="J813" t="inlineStr"/>
      <c r="K813" t="inlineStr"/>
      <c r="L813" t="inlineStr"/>
      <c r="M813" t="inlineStr"/>
      <c r="N813" t="n">
        <v>433</v>
      </c>
      <c r="O813" t="inlineStr"/>
      <c r="P813" t="inlineStr"/>
    </row>
    <row r="814" ht="15" customHeight="1">
      <c r="A814" s="154" t="inlineStr">
        <is>
          <t>Morceaux, frais</t>
        </is>
      </c>
      <c r="B814" t="inlineStr">
        <is>
          <t>Débouchés</t>
        </is>
      </c>
      <c r="C814" t="inlineStr">
        <is>
          <t>Viande bovine</t>
        </is>
      </c>
      <c r="D814" t="inlineStr">
        <is>
          <t>France</t>
        </is>
      </c>
      <c r="E814" t="inlineStr">
        <is>
          <t>2023</t>
        </is>
      </c>
      <c r="F814" t="inlineStr">
        <is>
          <t>kt</t>
        </is>
      </c>
      <c r="G814" t="inlineStr"/>
      <c r="H814" t="inlineStr"/>
      <c r="I814" t="inlineStr"/>
      <c r="J814" t="inlineStr"/>
      <c r="K814" t="inlineStr"/>
      <c r="L814" t="inlineStr"/>
      <c r="M814" t="inlineStr"/>
      <c r="N814" t="n">
        <v>433</v>
      </c>
      <c r="O814" t="inlineStr"/>
      <c r="P814" t="inlineStr"/>
    </row>
    <row r="815" ht="15" customHeight="1">
      <c r="A815" s="154" t="inlineStr">
        <is>
          <t>Morceaux, congelés</t>
        </is>
      </c>
      <c r="B815" t="inlineStr">
        <is>
          <t>Vente directe et autoconsommation</t>
        </is>
      </c>
      <c r="C815" t="inlineStr">
        <is>
          <t>Viande bovine</t>
        </is>
      </c>
      <c r="D815" t="inlineStr">
        <is>
          <t>France</t>
        </is>
      </c>
      <c r="E815" t="inlineStr">
        <is>
          <t>2023</t>
        </is>
      </c>
      <c r="F815" t="inlineStr">
        <is>
          <t>kt</t>
        </is>
      </c>
      <c r="G815" t="inlineStr"/>
      <c r="H815" t="inlineStr"/>
      <c r="I815" t="inlineStr"/>
      <c r="J815" t="inlineStr"/>
      <c r="K815" t="inlineStr"/>
      <c r="L815" t="inlineStr"/>
      <c r="M815" t="inlineStr"/>
      <c r="N815" t="n">
        <v>12.3</v>
      </c>
      <c r="O815" t="n">
        <v>0</v>
      </c>
      <c r="P815" t="n">
        <v>45.2</v>
      </c>
    </row>
    <row r="816" ht="15" customHeight="1">
      <c r="A816" s="154" t="inlineStr">
        <is>
          <t>Morceaux, congelés</t>
        </is>
      </c>
      <c r="B816" t="inlineStr">
        <is>
          <t>GMS</t>
        </is>
      </c>
      <c r="C816" t="inlineStr">
        <is>
          <t>Viande bovine</t>
        </is>
      </c>
      <c r="D816" t="inlineStr">
        <is>
          <t>France</t>
        </is>
      </c>
      <c r="E816" t="inlineStr">
        <is>
          <t>2023</t>
        </is>
      </c>
      <c r="F816" t="inlineStr">
        <is>
          <t>kt</t>
        </is>
      </c>
      <c r="G816" t="inlineStr"/>
      <c r="H816" t="inlineStr"/>
      <c r="I816" t="inlineStr"/>
      <c r="J816" t="inlineStr"/>
      <c r="K816" t="inlineStr"/>
      <c r="L816" t="inlineStr"/>
      <c r="M816" t="inlineStr"/>
      <c r="N816" t="n">
        <v>132</v>
      </c>
      <c r="O816" t="n">
        <v>0</v>
      </c>
      <c r="P816" t="n">
        <v>283</v>
      </c>
    </row>
    <row r="817" ht="15" customHeight="1">
      <c r="A817" s="154" t="inlineStr">
        <is>
          <t>Morceaux, congelés</t>
        </is>
      </c>
      <c r="B817" t="inlineStr">
        <is>
          <t>Boucherie</t>
        </is>
      </c>
      <c r="C817" t="inlineStr">
        <is>
          <t>Viande bovine</t>
        </is>
      </c>
      <c r="D817" t="inlineStr">
        <is>
          <t>France</t>
        </is>
      </c>
      <c r="E817" t="inlineStr">
        <is>
          <t>2023</t>
        </is>
      </c>
      <c r="F817" t="inlineStr">
        <is>
          <t>kt</t>
        </is>
      </c>
      <c r="G817" t="inlineStr"/>
      <c r="H817" t="inlineStr"/>
      <c r="I817" t="inlineStr"/>
      <c r="J817" t="inlineStr"/>
      <c r="K817" t="inlineStr"/>
      <c r="L817" t="inlineStr"/>
      <c r="M817" t="inlineStr"/>
      <c r="N817" t="n">
        <v>52.1</v>
      </c>
      <c r="O817" t="n">
        <v>0</v>
      </c>
      <c r="P817" t="n">
        <v>148</v>
      </c>
    </row>
    <row r="818" ht="15" customHeight="1">
      <c r="A818" s="154" t="inlineStr">
        <is>
          <t>Morceaux, congelés</t>
        </is>
      </c>
      <c r="B818" t="inlineStr">
        <is>
          <t>RHD</t>
        </is>
      </c>
      <c r="C818" t="inlineStr">
        <is>
          <t>Viande bovine</t>
        </is>
      </c>
      <c r="D818" t="inlineStr">
        <is>
          <t>France</t>
        </is>
      </c>
      <c r="E818" t="inlineStr">
        <is>
          <t>2023</t>
        </is>
      </c>
      <c r="F818" t="inlineStr">
        <is>
          <t>kt</t>
        </is>
      </c>
      <c r="G818" t="inlineStr"/>
      <c r="H818" t="inlineStr"/>
      <c r="I818" t="inlineStr"/>
      <c r="J818" t="inlineStr"/>
      <c r="K818" t="inlineStr"/>
      <c r="L818" t="inlineStr"/>
      <c r="M818" t="inlineStr"/>
      <c r="N818" t="n">
        <v>76.5</v>
      </c>
      <c r="O818" t="n">
        <v>0</v>
      </c>
      <c r="P818" t="n">
        <v>266</v>
      </c>
    </row>
    <row r="819" ht="15" customHeight="1">
      <c r="A819" s="154" t="inlineStr">
        <is>
          <t>Morceaux, congelés</t>
        </is>
      </c>
      <c r="B819" t="inlineStr">
        <is>
          <t>Autres IAA</t>
        </is>
      </c>
      <c r="C819" t="inlineStr">
        <is>
          <t>Viande bovine</t>
        </is>
      </c>
      <c r="D819" t="inlineStr">
        <is>
          <t>France</t>
        </is>
      </c>
      <c r="E819" t="inlineStr">
        <is>
          <t>2023</t>
        </is>
      </c>
      <c r="F819" t="inlineStr">
        <is>
          <t>kt</t>
        </is>
      </c>
      <c r="G819" t="inlineStr"/>
      <c r="H819" t="inlineStr"/>
      <c r="I819" t="inlineStr"/>
      <c r="J819" t="inlineStr"/>
      <c r="K819" t="inlineStr"/>
      <c r="L819" t="inlineStr"/>
      <c r="M819" t="inlineStr"/>
      <c r="N819" t="n">
        <v>10.1</v>
      </c>
      <c r="O819" t="n">
        <v>0</v>
      </c>
      <c r="P819" t="n">
        <v>107</v>
      </c>
    </row>
    <row r="820" ht="15" customHeight="1">
      <c r="A820" s="154" t="inlineStr">
        <is>
          <t>Morceaux, congelés</t>
        </is>
      </c>
      <c r="B820" t="inlineStr">
        <is>
          <t>Export</t>
        </is>
      </c>
      <c r="C820" t="inlineStr">
        <is>
          <t>Viande bovine</t>
        </is>
      </c>
      <c r="D820" t="inlineStr">
        <is>
          <t>France</t>
        </is>
      </c>
      <c r="E820" t="inlineStr">
        <is>
          <t>2023</t>
        </is>
      </c>
      <c r="F820" t="inlineStr">
        <is>
          <t>kt</t>
        </is>
      </c>
      <c r="G820" t="inlineStr">
        <is>
          <t>Exportation de morceaux congelés = 22  (Douanes - Eurostat)</t>
        </is>
      </c>
      <c r="H820" t="inlineStr">
        <is>
          <t>Douanes - Eurostat</t>
        </is>
      </c>
      <c r="I820" t="inlineStr"/>
      <c r="J820" t="inlineStr">
        <is>
          <t>Volume</t>
        </is>
      </c>
      <c r="K820" t="inlineStr">
        <is>
          <t>Exportation de morceaux congelés</t>
        </is>
      </c>
      <c r="L820" t="inlineStr">
        <is>
          <t>Echanges - Eurostat</t>
        </is>
      </c>
      <c r="M820" t="inlineStr">
        <is>
          <t>Très élevée</t>
        </is>
      </c>
      <c r="N820" t="n">
        <v>22.2</v>
      </c>
      <c r="O820" t="inlineStr"/>
      <c r="P820" t="inlineStr"/>
    </row>
    <row r="821" ht="15" customHeight="1">
      <c r="A821" s="154" t="inlineStr">
        <is>
          <t>Morceaux, congelés</t>
        </is>
      </c>
      <c r="B821" t="inlineStr">
        <is>
          <t>Alimentation humaine</t>
        </is>
      </c>
      <c r="C821" t="inlineStr">
        <is>
          <t>Viande bovine</t>
        </is>
      </c>
      <c r="D821" t="inlineStr">
        <is>
          <t>France</t>
        </is>
      </c>
      <c r="E821" t="inlineStr">
        <is>
          <t>2023</t>
        </is>
      </c>
      <c r="F821" t="inlineStr">
        <is>
          <t>kt</t>
        </is>
      </c>
      <c r="G821" t="inlineStr"/>
      <c r="H821" t="inlineStr"/>
      <c r="I821" t="inlineStr"/>
      <c r="J821" t="inlineStr"/>
      <c r="K821" t="inlineStr"/>
      <c r="L821" t="inlineStr"/>
      <c r="M821" t="inlineStr"/>
      <c r="N821" t="n">
        <v>283</v>
      </c>
      <c r="O821" t="inlineStr"/>
      <c r="P821" t="inlineStr"/>
    </row>
    <row r="822" ht="15" customHeight="1">
      <c r="A822" s="154" t="inlineStr">
        <is>
          <t>Morceaux, congelés</t>
        </is>
      </c>
      <c r="B822" t="inlineStr">
        <is>
          <t>Circuits spécialisés</t>
        </is>
      </c>
      <c r="C822" t="inlineStr">
        <is>
          <t>Viande bovine</t>
        </is>
      </c>
      <c r="D822" t="inlineStr">
        <is>
          <t>France</t>
        </is>
      </c>
      <c r="E822" t="inlineStr">
        <is>
          <t>2023</t>
        </is>
      </c>
      <c r="F822" t="inlineStr">
        <is>
          <t>kt</t>
        </is>
      </c>
      <c r="G822" t="inlineStr"/>
      <c r="H822" t="inlineStr"/>
      <c r="I822" t="inlineStr"/>
      <c r="J822" t="inlineStr"/>
      <c r="K822" t="inlineStr"/>
      <c r="L822" t="inlineStr"/>
      <c r="M822" t="inlineStr"/>
      <c r="N822" t="n">
        <v>52.1</v>
      </c>
      <c r="O822" t="n">
        <v>0</v>
      </c>
      <c r="P822" t="n">
        <v>148</v>
      </c>
    </row>
    <row r="823" ht="15" customHeight="1">
      <c r="A823" s="154" t="inlineStr">
        <is>
          <t>Morceaux, congelés</t>
        </is>
      </c>
      <c r="B823" t="inlineStr">
        <is>
          <t>Ménages</t>
        </is>
      </c>
      <c r="C823" t="inlineStr">
        <is>
          <t>Viande bovine</t>
        </is>
      </c>
      <c r="D823" t="inlineStr">
        <is>
          <t>France</t>
        </is>
      </c>
      <c r="E823" t="inlineStr">
        <is>
          <t>2023</t>
        </is>
      </c>
      <c r="F823" t="inlineStr">
        <is>
          <t>kt</t>
        </is>
      </c>
      <c r="G823" t="inlineStr"/>
      <c r="H823" t="inlineStr"/>
      <c r="I823" t="inlineStr"/>
      <c r="J823" t="inlineStr"/>
      <c r="K823" t="inlineStr"/>
      <c r="L823" t="inlineStr"/>
      <c r="M823" t="inlineStr"/>
      <c r="N823" t="n">
        <v>184</v>
      </c>
      <c r="O823" t="n">
        <v>0</v>
      </c>
      <c r="P823" t="n">
        <v>283</v>
      </c>
    </row>
    <row r="824" ht="15" customHeight="1">
      <c r="A824" s="154" t="inlineStr">
        <is>
          <t>Morceaux, congelés</t>
        </is>
      </c>
      <c r="B824" t="inlineStr">
        <is>
          <t>Circuits généralistes</t>
        </is>
      </c>
      <c r="C824" t="inlineStr">
        <is>
          <t>Viande bovine</t>
        </is>
      </c>
      <c r="D824" t="inlineStr">
        <is>
          <t>France</t>
        </is>
      </c>
      <c r="E824" t="inlineStr">
        <is>
          <t>2023</t>
        </is>
      </c>
      <c r="F824" t="inlineStr">
        <is>
          <t>kt</t>
        </is>
      </c>
      <c r="G824" t="inlineStr"/>
      <c r="H824" t="inlineStr"/>
      <c r="I824" t="inlineStr"/>
      <c r="J824" t="inlineStr"/>
      <c r="K824" t="inlineStr"/>
      <c r="L824" t="inlineStr"/>
      <c r="M824" t="inlineStr"/>
      <c r="N824" t="n">
        <v>132</v>
      </c>
      <c r="O824" t="n">
        <v>0</v>
      </c>
      <c r="P824" t="n">
        <v>283</v>
      </c>
    </row>
    <row r="825" ht="15" customHeight="1">
      <c r="A825" s="154" t="inlineStr">
        <is>
          <t>Morceaux, congelés</t>
        </is>
      </c>
      <c r="B825" t="inlineStr">
        <is>
          <t>Usages alimentaires</t>
        </is>
      </c>
      <c r="C825" t="inlineStr">
        <is>
          <t>Viande bovine</t>
        </is>
      </c>
      <c r="D825" t="inlineStr">
        <is>
          <t>France</t>
        </is>
      </c>
      <c r="E825" t="inlineStr">
        <is>
          <t>2023</t>
        </is>
      </c>
      <c r="F825" t="inlineStr">
        <is>
          <t>kt</t>
        </is>
      </c>
      <c r="G825" t="inlineStr"/>
      <c r="H825" t="inlineStr"/>
      <c r="I825" t="inlineStr"/>
      <c r="J825" t="inlineStr"/>
      <c r="K825" t="inlineStr"/>
      <c r="L825" t="inlineStr"/>
      <c r="M825" t="inlineStr"/>
      <c r="N825" t="n">
        <v>283</v>
      </c>
      <c r="O825" t="inlineStr"/>
      <c r="P825" t="inlineStr"/>
    </row>
    <row r="826" ht="15" customHeight="1">
      <c r="A826" s="154" t="inlineStr">
        <is>
          <t>Morceaux, congelés</t>
        </is>
      </c>
      <c r="B826" t="inlineStr">
        <is>
          <t>Débouchés</t>
        </is>
      </c>
      <c r="C826" t="inlineStr">
        <is>
          <t>Viande bovine</t>
        </is>
      </c>
      <c r="D826" t="inlineStr">
        <is>
          <t>France</t>
        </is>
      </c>
      <c r="E826" t="inlineStr">
        <is>
          <t>2023</t>
        </is>
      </c>
      <c r="F826" t="inlineStr">
        <is>
          <t>kt</t>
        </is>
      </c>
      <c r="G826" t="inlineStr"/>
      <c r="H826" t="inlineStr"/>
      <c r="I826" t="inlineStr"/>
      <c r="J826" t="inlineStr"/>
      <c r="K826" t="inlineStr"/>
      <c r="L826" t="inlineStr"/>
      <c r="M826" t="inlineStr"/>
      <c r="N826" t="n">
        <v>283</v>
      </c>
      <c r="O826" t="inlineStr"/>
      <c r="P826" t="inlineStr"/>
    </row>
    <row r="827" ht="15" customHeight="1">
      <c r="A827" s="154" t="inlineStr">
        <is>
          <t>Abats</t>
        </is>
      </c>
      <c r="B827" t="inlineStr">
        <is>
          <t>Vente directe et autoconsommation</t>
        </is>
      </c>
      <c r="C827" t="inlineStr">
        <is>
          <t>Viande bovine</t>
        </is>
      </c>
      <c r="D827" t="inlineStr">
        <is>
          <t>France</t>
        </is>
      </c>
      <c r="E827" t="inlineStr">
        <is>
          <t>2023</t>
        </is>
      </c>
      <c r="F827" t="inlineStr">
        <is>
          <t>kt</t>
        </is>
      </c>
      <c r="G827" t="inlineStr"/>
      <c r="H827" t="inlineStr"/>
      <c r="I827" t="inlineStr"/>
      <c r="J827" t="inlineStr"/>
      <c r="K827" t="inlineStr"/>
      <c r="L827" t="inlineStr"/>
      <c r="M827" t="inlineStr"/>
      <c r="N827" t="n">
        <v>0</v>
      </c>
      <c r="O827" t="inlineStr"/>
      <c r="P827" t="inlineStr"/>
    </row>
    <row r="828" ht="15" customHeight="1">
      <c r="A828" s="154" t="inlineStr">
        <is>
          <t>Abats</t>
        </is>
      </c>
      <c r="B828" t="inlineStr">
        <is>
          <t>GMS</t>
        </is>
      </c>
      <c r="C828" t="inlineStr">
        <is>
          <t>Viande bovine</t>
        </is>
      </c>
      <c r="D828" t="inlineStr">
        <is>
          <t>France</t>
        </is>
      </c>
      <c r="E828" t="inlineStr">
        <is>
          <t>2023</t>
        </is>
      </c>
      <c r="F828" t="inlineStr">
        <is>
          <t>kt</t>
        </is>
      </c>
      <c r="G828" t="inlineStr">
        <is>
          <t>Part d'abats consommée en GMS = 14,58 % (Blézat)</t>
        </is>
      </c>
      <c r="H828" t="inlineStr">
        <is>
          <t>Blézat</t>
        </is>
      </c>
      <c r="I828" t="inlineStr">
        <is>
          <t>Utilisation de la répartition de 2011</t>
        </is>
      </c>
      <c r="J828" t="inlineStr">
        <is>
          <t>Répartition</t>
        </is>
      </c>
      <c r="K828" t="inlineStr">
        <is>
          <t>Part d'abats consommée en GMS</t>
        </is>
      </c>
      <c r="L828" t="inlineStr">
        <is>
          <t>Débouchés abats - Blézat</t>
        </is>
      </c>
      <c r="M828" t="inlineStr">
        <is>
          <t>0</t>
        </is>
      </c>
      <c r="N828" t="n">
        <v>24</v>
      </c>
      <c r="O828" t="inlineStr"/>
      <c r="P828" t="inlineStr"/>
    </row>
    <row r="829" ht="15" customHeight="1">
      <c r="A829" s="154" t="inlineStr">
        <is>
          <t>Abats</t>
        </is>
      </c>
      <c r="B829" t="inlineStr">
        <is>
          <t>Boucherie</t>
        </is>
      </c>
      <c r="C829" t="inlineStr">
        <is>
          <t>Viande bovine</t>
        </is>
      </c>
      <c r="D829" t="inlineStr">
        <is>
          <t>France</t>
        </is>
      </c>
      <c r="E829" t="inlineStr">
        <is>
          <t>2023</t>
        </is>
      </c>
      <c r="F829" t="inlineStr">
        <is>
          <t>kt</t>
        </is>
      </c>
      <c r="G829" t="inlineStr">
        <is>
          <t>Part d'abats consommée en boucherie = 3,65 % (Blézat)</t>
        </is>
      </c>
      <c r="H829" t="inlineStr">
        <is>
          <t>Blézat</t>
        </is>
      </c>
      <c r="I829" t="inlineStr">
        <is>
          <t>Utilisation de la répartition de 2011</t>
        </is>
      </c>
      <c r="J829" t="inlineStr">
        <is>
          <t>Répartition</t>
        </is>
      </c>
      <c r="K829" t="inlineStr">
        <is>
          <t>Part d'abats consommée en boucherie</t>
        </is>
      </c>
      <c r="L829" t="inlineStr">
        <is>
          <t>Débouchés abats - Blézat</t>
        </is>
      </c>
      <c r="M829" t="inlineStr">
        <is>
          <t>0</t>
        </is>
      </c>
      <c r="N829" t="n">
        <v>6</v>
      </c>
      <c r="O829" t="inlineStr"/>
      <c r="P829" t="inlineStr"/>
    </row>
    <row r="830" ht="15" customHeight="1">
      <c r="A830" s="154" t="inlineStr">
        <is>
          <t>Abats</t>
        </is>
      </c>
      <c r="B830" t="inlineStr">
        <is>
          <t>RHD</t>
        </is>
      </c>
      <c r="C830" t="inlineStr">
        <is>
          <t>Viande bovine</t>
        </is>
      </c>
      <c r="D830" t="inlineStr">
        <is>
          <t>France</t>
        </is>
      </c>
      <c r="E830" t="inlineStr">
        <is>
          <t>2023</t>
        </is>
      </c>
      <c r="F830" t="inlineStr">
        <is>
          <t>kt</t>
        </is>
      </c>
      <c r="G830" t="inlineStr">
        <is>
          <t>Part d'abats consommée en RHD = 3,65 % (Blézat)</t>
        </is>
      </c>
      <c r="H830" t="inlineStr">
        <is>
          <t>Blézat</t>
        </is>
      </c>
      <c r="I830" t="inlineStr">
        <is>
          <t>Utilisation de la répartition de 2011</t>
        </is>
      </c>
      <c r="J830" t="inlineStr">
        <is>
          <t>Répartition</t>
        </is>
      </c>
      <c r="K830" t="inlineStr">
        <is>
          <t>Part d'abats consommée en RHD</t>
        </is>
      </c>
      <c r="L830" t="inlineStr">
        <is>
          <t>Débouchés abats - Blézat</t>
        </is>
      </c>
      <c r="M830" t="inlineStr">
        <is>
          <t>0</t>
        </is>
      </c>
      <c r="N830" t="n">
        <v>6</v>
      </c>
      <c r="O830" t="inlineStr"/>
      <c r="P830" t="inlineStr"/>
    </row>
    <row r="831" ht="15" customHeight="1">
      <c r="A831" s="154" t="inlineStr">
        <is>
          <t>Abats</t>
        </is>
      </c>
      <c r="B831" t="inlineStr">
        <is>
          <t>Autres IAA</t>
        </is>
      </c>
      <c r="C831" t="inlineStr">
        <is>
          <t>Viande bovine</t>
        </is>
      </c>
      <c r="D831" t="inlineStr">
        <is>
          <t>France</t>
        </is>
      </c>
      <c r="E831" t="inlineStr">
        <is>
          <t>2023</t>
        </is>
      </c>
      <c r="F831" t="inlineStr">
        <is>
          <t>kt</t>
        </is>
      </c>
      <c r="G831" t="inlineStr">
        <is>
          <t>Part d'abats consommée par les autres IAA = 7,81 % (Blézat)</t>
        </is>
      </c>
      <c r="H831" t="inlineStr">
        <is>
          <t>Blézat</t>
        </is>
      </c>
      <c r="I831" t="inlineStr">
        <is>
          <t>Utilisation de la répartition de 2011</t>
        </is>
      </c>
      <c r="J831" t="inlineStr">
        <is>
          <t>Répartition</t>
        </is>
      </c>
      <c r="K831" t="inlineStr">
        <is>
          <t>Part d'abats consommée par les autres IAA</t>
        </is>
      </c>
      <c r="L831" t="inlineStr">
        <is>
          <t>Débouchés abats - Blézat</t>
        </is>
      </c>
      <c r="M831" t="inlineStr">
        <is>
          <t>0</t>
        </is>
      </c>
      <c r="N831" t="n">
        <v>12.9</v>
      </c>
      <c r="O831" t="inlineStr"/>
      <c r="P831" t="inlineStr"/>
    </row>
    <row r="832" ht="15" customHeight="1">
      <c r="A832" s="154" t="inlineStr">
        <is>
          <t>Abats</t>
        </is>
      </c>
      <c r="B832" t="inlineStr">
        <is>
          <t>Export</t>
        </is>
      </c>
      <c r="C832" t="inlineStr">
        <is>
          <t>Viande bovine</t>
        </is>
      </c>
      <c r="D832" t="inlineStr">
        <is>
          <t>France</t>
        </is>
      </c>
      <c r="E832" t="inlineStr">
        <is>
          <t>2023</t>
        </is>
      </c>
      <c r="F832" t="inlineStr">
        <is>
          <t>kt</t>
        </is>
      </c>
      <c r="G832" t="inlineStr">
        <is>
          <t>Exportation d'abats = 39  (Douanes - Eurostat)</t>
        </is>
      </c>
      <c r="H832" t="inlineStr">
        <is>
          <t>Douanes - Eurostat</t>
        </is>
      </c>
      <c r="I832" t="inlineStr"/>
      <c r="J832" t="inlineStr">
        <is>
          <t>Volume</t>
        </is>
      </c>
      <c r="K832" t="inlineStr">
        <is>
          <t>Exportation d'abats</t>
        </is>
      </c>
      <c r="L832" t="inlineStr">
        <is>
          <t>Echanges - Eurostat</t>
        </is>
      </c>
      <c r="M832" t="inlineStr">
        <is>
          <t>Très élevée</t>
        </is>
      </c>
      <c r="N832" t="n">
        <v>38.9</v>
      </c>
      <c r="O832" t="inlineStr"/>
      <c r="P832" t="inlineStr"/>
    </row>
    <row r="833" ht="15" customHeight="1">
      <c r="A833" s="154" t="inlineStr">
        <is>
          <t>Abats</t>
        </is>
      </c>
      <c r="B833" t="inlineStr">
        <is>
          <t>Alimentation humaine</t>
        </is>
      </c>
      <c r="C833" t="inlineStr">
        <is>
          <t>Viande bovine</t>
        </is>
      </c>
      <c r="D833" t="inlineStr">
        <is>
          <t>France</t>
        </is>
      </c>
      <c r="E833" t="inlineStr">
        <is>
          <t>2023</t>
        </is>
      </c>
      <c r="F833" t="inlineStr">
        <is>
          <t>kt</t>
        </is>
      </c>
      <c r="G833" t="inlineStr"/>
      <c r="H833" t="inlineStr"/>
      <c r="I833" t="inlineStr"/>
      <c r="J833" t="inlineStr"/>
      <c r="K833" t="inlineStr"/>
      <c r="L833" t="inlineStr"/>
      <c r="M833" t="inlineStr"/>
      <c r="N833" t="n">
        <v>48.9</v>
      </c>
      <c r="O833" t="inlineStr"/>
      <c r="P833" t="inlineStr"/>
    </row>
    <row r="834" ht="15" customHeight="1">
      <c r="A834" s="154" t="inlineStr">
        <is>
          <t>Abats</t>
        </is>
      </c>
      <c r="B834" t="inlineStr">
        <is>
          <t>Circuits spécialisés</t>
        </is>
      </c>
      <c r="C834" t="inlineStr">
        <is>
          <t>Viande bovine</t>
        </is>
      </c>
      <c r="D834" t="inlineStr">
        <is>
          <t>France</t>
        </is>
      </c>
      <c r="E834" t="inlineStr">
        <is>
          <t>2023</t>
        </is>
      </c>
      <c r="F834" t="inlineStr">
        <is>
          <t>kt</t>
        </is>
      </c>
      <c r="G834" t="inlineStr"/>
      <c r="H834" t="inlineStr"/>
      <c r="I834" t="inlineStr"/>
      <c r="J834" t="inlineStr"/>
      <c r="K834" t="inlineStr"/>
      <c r="L834" t="inlineStr"/>
      <c r="M834" t="inlineStr"/>
      <c r="N834" t="n">
        <v>6</v>
      </c>
      <c r="O834" t="inlineStr"/>
      <c r="P834" t="inlineStr"/>
    </row>
    <row r="835" ht="15" customHeight="1">
      <c r="A835" s="154" t="inlineStr">
        <is>
          <t>Abats</t>
        </is>
      </c>
      <c r="B835" t="inlineStr">
        <is>
          <t>Ménages</t>
        </is>
      </c>
      <c r="C835" t="inlineStr">
        <is>
          <t>Viande bovine</t>
        </is>
      </c>
      <c r="D835" t="inlineStr">
        <is>
          <t>France</t>
        </is>
      </c>
      <c r="E835" t="inlineStr">
        <is>
          <t>2023</t>
        </is>
      </c>
      <c r="F835" t="inlineStr">
        <is>
          <t>kt</t>
        </is>
      </c>
      <c r="G835" t="inlineStr"/>
      <c r="H835" t="inlineStr"/>
      <c r="I835" t="inlineStr"/>
      <c r="J835" t="inlineStr"/>
      <c r="K835" t="inlineStr"/>
      <c r="L835" t="inlineStr"/>
      <c r="M835" t="inlineStr"/>
      <c r="N835" t="n">
        <v>30</v>
      </c>
      <c r="O835" t="inlineStr"/>
      <c r="P835" t="inlineStr"/>
    </row>
    <row r="836" ht="15" customHeight="1">
      <c r="A836" s="154" t="inlineStr">
        <is>
          <t>Abats</t>
        </is>
      </c>
      <c r="B836" t="inlineStr">
        <is>
          <t>Circuits généralistes</t>
        </is>
      </c>
      <c r="C836" t="inlineStr">
        <is>
          <t>Viande bovine</t>
        </is>
      </c>
      <c r="D836" t="inlineStr">
        <is>
          <t>France</t>
        </is>
      </c>
      <c r="E836" t="inlineStr">
        <is>
          <t>2023</t>
        </is>
      </c>
      <c r="F836" t="inlineStr">
        <is>
          <t>kt</t>
        </is>
      </c>
      <c r="G836" t="inlineStr"/>
      <c r="H836" t="inlineStr"/>
      <c r="I836" t="inlineStr"/>
      <c r="J836" t="inlineStr"/>
      <c r="K836" t="inlineStr"/>
      <c r="L836" t="inlineStr"/>
      <c r="M836" t="inlineStr"/>
      <c r="N836" t="n">
        <v>24</v>
      </c>
      <c r="O836" t="inlineStr"/>
      <c r="P836" t="inlineStr"/>
    </row>
    <row r="837" ht="15" customHeight="1">
      <c r="A837" s="154" t="inlineStr">
        <is>
          <t>Abats</t>
        </is>
      </c>
      <c r="B837" t="inlineStr">
        <is>
          <t>Usages alimentaires</t>
        </is>
      </c>
      <c r="C837" t="inlineStr">
        <is>
          <t>Viande bovine</t>
        </is>
      </c>
      <c r="D837" t="inlineStr">
        <is>
          <t>France</t>
        </is>
      </c>
      <c r="E837" t="inlineStr">
        <is>
          <t>2023</t>
        </is>
      </c>
      <c r="F837" t="inlineStr">
        <is>
          <t>kt</t>
        </is>
      </c>
      <c r="G837" t="inlineStr"/>
      <c r="H837" t="inlineStr"/>
      <c r="I837" t="inlineStr"/>
      <c r="J837" t="inlineStr"/>
      <c r="K837" t="inlineStr"/>
      <c r="L837" t="inlineStr"/>
      <c r="M837" t="inlineStr"/>
      <c r="N837" t="n">
        <v>165</v>
      </c>
      <c r="O837" t="inlineStr"/>
      <c r="P837" t="inlineStr"/>
    </row>
    <row r="838" ht="15" customHeight="1">
      <c r="A838" s="154" t="inlineStr">
        <is>
          <t>Abats</t>
        </is>
      </c>
      <c r="B838" t="inlineStr">
        <is>
          <t>Débouchés</t>
        </is>
      </c>
      <c r="C838" t="inlineStr">
        <is>
          <t>Viande bovine</t>
        </is>
      </c>
      <c r="D838" t="inlineStr">
        <is>
          <t>France</t>
        </is>
      </c>
      <c r="E838" t="inlineStr">
        <is>
          <t>2023</t>
        </is>
      </c>
      <c r="F838" t="inlineStr">
        <is>
          <t>kt</t>
        </is>
      </c>
      <c r="G838" t="inlineStr"/>
      <c r="H838" t="inlineStr"/>
      <c r="I838" t="inlineStr"/>
      <c r="J838" t="inlineStr"/>
      <c r="K838" t="inlineStr"/>
      <c r="L838" t="inlineStr"/>
      <c r="M838" t="inlineStr"/>
      <c r="N838" t="n">
        <v>165</v>
      </c>
      <c r="O838" t="inlineStr"/>
      <c r="P838" t="inlineStr"/>
    </row>
    <row r="839" ht="15" customHeight="1">
      <c r="A839" s="154" t="inlineStr">
        <is>
          <t>Abats</t>
        </is>
      </c>
      <c r="B839" t="inlineStr">
        <is>
          <t>Petfood</t>
        </is>
      </c>
      <c r="C839" t="inlineStr">
        <is>
          <t>Viande bovine</t>
        </is>
      </c>
      <c r="D839" t="inlineStr">
        <is>
          <t>France</t>
        </is>
      </c>
      <c r="E839" t="inlineStr">
        <is>
          <t>2023</t>
        </is>
      </c>
      <c r="F839" t="inlineStr">
        <is>
          <t>kt</t>
        </is>
      </c>
      <c r="G839" t="inlineStr">
        <is>
          <t>Part d'abats consommée en Petfood = 70,31 % (Blézat)</t>
        </is>
      </c>
      <c r="H839" t="inlineStr">
        <is>
          <t>Blézat</t>
        </is>
      </c>
      <c r="I839" t="inlineStr">
        <is>
          <t>Utilisation de la répartition de 2011</t>
        </is>
      </c>
      <c r="J839" t="inlineStr">
        <is>
          <t>Répartition</t>
        </is>
      </c>
      <c r="K839" t="inlineStr">
        <is>
          <t>Part d'abats consommée en Petfood</t>
        </is>
      </c>
      <c r="L839" t="inlineStr">
        <is>
          <t>Débouchés abats - Blézat</t>
        </is>
      </c>
      <c r="M839" t="inlineStr">
        <is>
          <t>0</t>
        </is>
      </c>
      <c r="N839" t="n">
        <v>116</v>
      </c>
      <c r="O839" t="inlineStr"/>
      <c r="P839" t="inlineStr"/>
    </row>
    <row r="840" ht="15" customHeight="1">
      <c r="A840" s="154" t="inlineStr">
        <is>
          <t>Abats</t>
        </is>
      </c>
      <c r="B840" t="inlineStr">
        <is>
          <t>Alimentation animale</t>
        </is>
      </c>
      <c r="C840" t="inlineStr">
        <is>
          <t>Viande bovine</t>
        </is>
      </c>
      <c r="D840" t="inlineStr">
        <is>
          <t>France</t>
        </is>
      </c>
      <c r="E840" t="inlineStr">
        <is>
          <t>2023</t>
        </is>
      </c>
      <c r="F840" t="inlineStr">
        <is>
          <t>kt</t>
        </is>
      </c>
      <c r="G840" t="inlineStr"/>
      <c r="H840" t="inlineStr"/>
      <c r="I840" t="inlineStr"/>
      <c r="J840" t="inlineStr"/>
      <c r="K840" t="inlineStr"/>
      <c r="L840" t="inlineStr"/>
      <c r="M840" t="inlineStr"/>
      <c r="N840" t="n">
        <v>116</v>
      </c>
      <c r="O840" t="inlineStr"/>
      <c r="P840" t="inlineStr"/>
    </row>
    <row r="841" ht="15" customHeight="1">
      <c r="A841" s="154" t="inlineStr">
        <is>
          <t>Cuirs</t>
        </is>
      </c>
      <c r="B841" t="inlineStr">
        <is>
          <t>Biomatériaux</t>
        </is>
      </c>
      <c r="C841" t="inlineStr">
        <is>
          <t>Viande bovine</t>
        </is>
      </c>
      <c r="D841" t="inlineStr">
        <is>
          <t>France</t>
        </is>
      </c>
      <c r="E841" t="inlineStr">
        <is>
          <t>2023</t>
        </is>
      </c>
      <c r="F841" t="inlineStr">
        <is>
          <t>kt</t>
        </is>
      </c>
      <c r="G841" t="inlineStr"/>
      <c r="H841" t="inlineStr"/>
      <c r="I841" t="inlineStr"/>
      <c r="J841" t="inlineStr"/>
      <c r="K841" t="inlineStr"/>
      <c r="L841" t="inlineStr"/>
      <c r="M841" t="inlineStr"/>
      <c r="N841" t="n">
        <v>133</v>
      </c>
      <c r="O841" t="inlineStr"/>
      <c r="P841" t="inlineStr"/>
    </row>
    <row r="842" ht="15" customHeight="1">
      <c r="A842" s="154" t="inlineStr">
        <is>
          <t>Cuirs</t>
        </is>
      </c>
      <c r="B842" t="inlineStr">
        <is>
          <t>Usages non-alimentaires</t>
        </is>
      </c>
      <c r="C842" t="inlineStr">
        <is>
          <t>Viande bovine</t>
        </is>
      </c>
      <c r="D842" t="inlineStr">
        <is>
          <t>France</t>
        </is>
      </c>
      <c r="E842" t="inlineStr">
        <is>
          <t>2023</t>
        </is>
      </c>
      <c r="F842" t="inlineStr">
        <is>
          <t>kt</t>
        </is>
      </c>
      <c r="G842" t="inlineStr"/>
      <c r="H842" t="inlineStr"/>
      <c r="I842" t="inlineStr"/>
      <c r="J842" t="inlineStr"/>
      <c r="K842" t="inlineStr"/>
      <c r="L842" t="inlineStr"/>
      <c r="M842" t="inlineStr"/>
      <c r="N842" t="n">
        <v>133</v>
      </c>
      <c r="O842" t="inlineStr"/>
      <c r="P842" t="inlineStr"/>
    </row>
    <row r="843" ht="15" customHeight="1">
      <c r="A843" s="154" t="inlineStr">
        <is>
          <t>Cuirs</t>
        </is>
      </c>
      <c r="B843" t="inlineStr">
        <is>
          <t>Débouchés</t>
        </is>
      </c>
      <c r="C843" t="inlineStr">
        <is>
          <t>Viande bovine</t>
        </is>
      </c>
      <c r="D843" t="inlineStr">
        <is>
          <t>France</t>
        </is>
      </c>
      <c r="E843" t="inlineStr">
        <is>
          <t>2023</t>
        </is>
      </c>
      <c r="F843" t="inlineStr">
        <is>
          <t>kt</t>
        </is>
      </c>
      <c r="G843" t="inlineStr"/>
      <c r="H843" t="inlineStr"/>
      <c r="I843" t="inlineStr"/>
      <c r="J843" t="inlineStr"/>
      <c r="K843" t="inlineStr"/>
      <c r="L843" t="inlineStr"/>
      <c r="M843" t="inlineStr"/>
      <c r="N843" t="n">
        <v>133</v>
      </c>
      <c r="O843" t="inlineStr"/>
      <c r="P843" t="inlineStr"/>
    </row>
    <row r="844" ht="15" customHeight="1">
      <c r="A844" s="154" t="inlineStr">
        <is>
          <t>Coproduits</t>
        </is>
      </c>
      <c r="B844" t="inlineStr">
        <is>
          <t>Traitement thermique C1/C2</t>
        </is>
      </c>
      <c r="C844" t="inlineStr">
        <is>
          <t>Viande bovine</t>
        </is>
      </c>
      <c r="D844" t="inlineStr">
        <is>
          <t>France</t>
        </is>
      </c>
      <c r="E844" t="inlineStr">
        <is>
          <t>2023</t>
        </is>
      </c>
      <c r="F844" t="inlineStr">
        <is>
          <t>kt</t>
        </is>
      </c>
      <c r="G844" t="inlineStr"/>
      <c r="H844" t="inlineStr"/>
      <c r="I844" t="inlineStr"/>
      <c r="J844" t="inlineStr"/>
      <c r="K844" t="inlineStr"/>
      <c r="L844" t="inlineStr"/>
      <c r="M844" t="inlineStr"/>
      <c r="N844" t="n">
        <v>330</v>
      </c>
      <c r="O844" t="inlineStr"/>
      <c r="P844" t="inlineStr"/>
    </row>
    <row r="845" ht="15" customHeight="1">
      <c r="A845" s="154" t="inlineStr">
        <is>
          <t>Coproduits</t>
        </is>
      </c>
      <c r="B845" t="inlineStr">
        <is>
          <t>Traitement thermique C3 et alimentaire</t>
        </is>
      </c>
      <c r="C845" t="inlineStr">
        <is>
          <t>Viande bovine</t>
        </is>
      </c>
      <c r="D845" t="inlineStr">
        <is>
          <t>France</t>
        </is>
      </c>
      <c r="E845" t="inlineStr">
        <is>
          <t>2023</t>
        </is>
      </c>
      <c r="F845" t="inlineStr">
        <is>
          <t>kt</t>
        </is>
      </c>
      <c r="G845" t="inlineStr"/>
      <c r="H845" t="inlineStr"/>
      <c r="I845" t="inlineStr"/>
      <c r="J845" t="inlineStr"/>
      <c r="K845" t="inlineStr"/>
      <c r="L845" t="inlineStr"/>
      <c r="M845" t="inlineStr"/>
      <c r="N845" t="n">
        <v>647</v>
      </c>
      <c r="O845" t="inlineStr"/>
      <c r="P845" t="inlineStr"/>
    </row>
    <row r="846" ht="15" customHeight="1">
      <c r="A846" s="154" t="inlineStr">
        <is>
          <t>Coproduits</t>
        </is>
      </c>
      <c r="B846" t="inlineStr">
        <is>
          <t>Export</t>
        </is>
      </c>
      <c r="C846" t="inlineStr">
        <is>
          <t>Viande bovine</t>
        </is>
      </c>
      <c r="D846" t="inlineStr">
        <is>
          <t>France</t>
        </is>
      </c>
      <c r="E846" t="inlineStr">
        <is>
          <t>2023</t>
        </is>
      </c>
      <c r="F846" t="inlineStr">
        <is>
          <t>kt</t>
        </is>
      </c>
      <c r="G846" t="inlineStr"/>
      <c r="H846" t="inlineStr"/>
      <c r="I846" t="inlineStr"/>
      <c r="J846" t="inlineStr"/>
      <c r="K846" t="inlineStr"/>
      <c r="L846" t="inlineStr"/>
      <c r="M846" t="inlineStr"/>
      <c r="N846" t="n">
        <v>138</v>
      </c>
      <c r="O846" t="inlineStr"/>
      <c r="P846" t="inlineStr"/>
    </row>
    <row r="847" ht="15" customHeight="1">
      <c r="A847" s="154" t="inlineStr">
        <is>
          <t>Coproduits</t>
        </is>
      </c>
      <c r="B847" t="inlineStr">
        <is>
          <t>Transformation des coproduits</t>
        </is>
      </c>
      <c r="C847" t="inlineStr">
        <is>
          <t>Viande bovine</t>
        </is>
      </c>
      <c r="D847" t="inlineStr">
        <is>
          <t>France</t>
        </is>
      </c>
      <c r="E847" t="inlineStr">
        <is>
          <t>2023</t>
        </is>
      </c>
      <c r="F847" t="inlineStr">
        <is>
          <t>kt</t>
        </is>
      </c>
      <c r="G847" t="inlineStr"/>
      <c r="H847" t="inlineStr"/>
      <c r="I847" t="inlineStr"/>
      <c r="J847" t="inlineStr"/>
      <c r="K847" t="inlineStr"/>
      <c r="L847" t="inlineStr"/>
      <c r="M847" t="inlineStr"/>
      <c r="N847" t="n">
        <v>977</v>
      </c>
      <c r="O847" t="inlineStr"/>
      <c r="P847" t="inlineStr"/>
    </row>
    <row r="848" ht="15" customHeight="1">
      <c r="A848" s="154" t="inlineStr">
        <is>
          <t>Coproduits</t>
        </is>
      </c>
      <c r="B848" t="inlineStr">
        <is>
          <t>1ère et 2nde transformation</t>
        </is>
      </c>
      <c r="C848" t="inlineStr">
        <is>
          <t>Viande bovine</t>
        </is>
      </c>
      <c r="D848" t="inlineStr">
        <is>
          <t>France</t>
        </is>
      </c>
      <c r="E848" t="inlineStr">
        <is>
          <t>2023</t>
        </is>
      </c>
      <c r="F848" t="inlineStr">
        <is>
          <t>kt</t>
        </is>
      </c>
      <c r="G848" t="inlineStr"/>
      <c r="H848" t="inlineStr"/>
      <c r="I848" t="inlineStr"/>
      <c r="J848" t="inlineStr"/>
      <c r="K848" t="inlineStr"/>
      <c r="L848" t="inlineStr"/>
      <c r="M848" t="inlineStr"/>
      <c r="N848" t="n">
        <v>977</v>
      </c>
      <c r="O848" t="inlineStr"/>
      <c r="P848" t="inlineStr"/>
    </row>
    <row r="849" ht="15" customHeight="1">
      <c r="A849" s="154" t="inlineStr">
        <is>
          <t>C1</t>
        </is>
      </c>
      <c r="B849" t="inlineStr">
        <is>
          <t>Traitement thermique C1/C2</t>
        </is>
      </c>
      <c r="C849" t="inlineStr">
        <is>
          <t>Viande bovine</t>
        </is>
      </c>
      <c r="D849" t="inlineStr">
        <is>
          <t>France</t>
        </is>
      </c>
      <c r="E849" t="inlineStr">
        <is>
          <t>2023</t>
        </is>
      </c>
      <c r="F849" t="inlineStr">
        <is>
          <t>kt</t>
        </is>
      </c>
      <c r="G849" t="inlineStr"/>
      <c r="H849" t="inlineStr"/>
      <c r="I849" t="inlineStr"/>
      <c r="J849" t="inlineStr"/>
      <c r="K849" t="inlineStr"/>
      <c r="L849" t="inlineStr"/>
      <c r="M849" t="inlineStr"/>
      <c r="N849" t="n">
        <v>121</v>
      </c>
      <c r="O849" t="inlineStr"/>
      <c r="P849" t="inlineStr"/>
    </row>
    <row r="850" ht="15" customHeight="1">
      <c r="A850" s="154" t="inlineStr">
        <is>
          <t>C1</t>
        </is>
      </c>
      <c r="B850" t="inlineStr">
        <is>
          <t>Transformation des coproduits</t>
        </is>
      </c>
      <c r="C850" t="inlineStr">
        <is>
          <t>Viande bovine</t>
        </is>
      </c>
      <c r="D850" t="inlineStr">
        <is>
          <t>France</t>
        </is>
      </c>
      <c r="E850" t="inlineStr">
        <is>
          <t>2023</t>
        </is>
      </c>
      <c r="F850" t="inlineStr">
        <is>
          <t>kt</t>
        </is>
      </c>
      <c r="G850" t="inlineStr"/>
      <c r="H850" t="inlineStr"/>
      <c r="I850" t="inlineStr"/>
      <c r="J850" t="inlineStr"/>
      <c r="K850" t="inlineStr"/>
      <c r="L850" t="inlineStr"/>
      <c r="M850" t="inlineStr"/>
      <c r="N850" t="n">
        <v>121</v>
      </c>
      <c r="O850" t="inlineStr"/>
      <c r="P850" t="inlineStr"/>
    </row>
    <row r="851" ht="15" customHeight="1">
      <c r="A851" s="154" t="inlineStr">
        <is>
          <t>C1</t>
        </is>
      </c>
      <c r="B851" t="inlineStr">
        <is>
          <t>1ère et 2nde transformation</t>
        </is>
      </c>
      <c r="C851" t="inlineStr">
        <is>
          <t>Viande bovine</t>
        </is>
      </c>
      <c r="D851" t="inlineStr">
        <is>
          <t>France</t>
        </is>
      </c>
      <c r="E851" t="inlineStr">
        <is>
          <t>2023</t>
        </is>
      </c>
      <c r="F851" t="inlineStr">
        <is>
          <t>kt</t>
        </is>
      </c>
      <c r="G851" t="inlineStr"/>
      <c r="H851" t="inlineStr"/>
      <c r="I851" t="inlineStr"/>
      <c r="J851" t="inlineStr"/>
      <c r="K851" t="inlineStr"/>
      <c r="L851" t="inlineStr"/>
      <c r="M851" t="inlineStr"/>
      <c r="N851" t="n">
        <v>121</v>
      </c>
      <c r="O851" t="inlineStr"/>
      <c r="P851" t="inlineStr"/>
    </row>
    <row r="852" ht="15" customHeight="1">
      <c r="A852" s="154" t="inlineStr">
        <is>
          <t>C2</t>
        </is>
      </c>
      <c r="B852" t="inlineStr">
        <is>
          <t>Traitement thermique C1/C2</t>
        </is>
      </c>
      <c r="C852" t="inlineStr">
        <is>
          <t>Viande bovine</t>
        </is>
      </c>
      <c r="D852" t="inlineStr">
        <is>
          <t>France</t>
        </is>
      </c>
      <c r="E852" t="inlineStr">
        <is>
          <t>2023</t>
        </is>
      </c>
      <c r="F852" t="inlineStr">
        <is>
          <t>kt</t>
        </is>
      </c>
      <c r="G852" t="inlineStr"/>
      <c r="H852" t="inlineStr"/>
      <c r="I852" t="inlineStr"/>
      <c r="J852" t="inlineStr"/>
      <c r="K852" t="inlineStr"/>
      <c r="L852" t="inlineStr"/>
      <c r="M852" t="inlineStr"/>
      <c r="N852" t="n">
        <v>209</v>
      </c>
      <c r="O852" t="inlineStr"/>
      <c r="P852" t="inlineStr"/>
    </row>
    <row r="853" ht="15" customHeight="1">
      <c r="A853" s="154" t="inlineStr">
        <is>
          <t>C2</t>
        </is>
      </c>
      <c r="B853" t="inlineStr">
        <is>
          <t>Transformation des coproduits</t>
        </is>
      </c>
      <c r="C853" t="inlineStr">
        <is>
          <t>Viande bovine</t>
        </is>
      </c>
      <c r="D853" t="inlineStr">
        <is>
          <t>France</t>
        </is>
      </c>
      <c r="E853" t="inlineStr">
        <is>
          <t>2023</t>
        </is>
      </c>
      <c r="F853" t="inlineStr">
        <is>
          <t>kt</t>
        </is>
      </c>
      <c r="G853" t="inlineStr"/>
      <c r="H853" t="inlineStr"/>
      <c r="I853" t="inlineStr"/>
      <c r="J853" t="inlineStr"/>
      <c r="K853" t="inlineStr"/>
      <c r="L853" t="inlineStr"/>
      <c r="M853" t="inlineStr"/>
      <c r="N853" t="n">
        <v>209</v>
      </c>
      <c r="O853" t="inlineStr"/>
      <c r="P853" t="inlineStr"/>
    </row>
    <row r="854" ht="15" customHeight="1">
      <c r="A854" s="154" t="inlineStr">
        <is>
          <t>C2</t>
        </is>
      </c>
      <c r="B854" t="inlineStr">
        <is>
          <t>1ère et 2nde transformation</t>
        </is>
      </c>
      <c r="C854" t="inlineStr">
        <is>
          <t>Viande bovine</t>
        </is>
      </c>
      <c r="D854" t="inlineStr">
        <is>
          <t>France</t>
        </is>
      </c>
      <c r="E854" t="inlineStr">
        <is>
          <t>2023</t>
        </is>
      </c>
      <c r="F854" t="inlineStr">
        <is>
          <t>kt</t>
        </is>
      </c>
      <c r="G854" t="inlineStr"/>
      <c r="H854" t="inlineStr"/>
      <c r="I854" t="inlineStr"/>
      <c r="J854" t="inlineStr"/>
      <c r="K854" t="inlineStr"/>
      <c r="L854" t="inlineStr"/>
      <c r="M854" t="inlineStr"/>
      <c r="N854" t="n">
        <v>209</v>
      </c>
      <c r="O854" t="inlineStr"/>
      <c r="P854" t="inlineStr"/>
    </row>
    <row r="855" ht="15" customHeight="1">
      <c r="A855" s="154" t="inlineStr">
        <is>
          <t>C3 et alimentaire</t>
        </is>
      </c>
      <c r="B855" t="inlineStr">
        <is>
          <t>Traitement thermique C3 et alimentaire</t>
        </is>
      </c>
      <c r="C855" t="inlineStr">
        <is>
          <t>Viande bovine</t>
        </is>
      </c>
      <c r="D855" t="inlineStr">
        <is>
          <t>France</t>
        </is>
      </c>
      <c r="E855" t="inlineStr">
        <is>
          <t>2023</t>
        </is>
      </c>
      <c r="F855" t="inlineStr">
        <is>
          <t>kt</t>
        </is>
      </c>
      <c r="G855" t="inlineStr"/>
      <c r="H855" t="inlineStr"/>
      <c r="I855" t="inlineStr"/>
      <c r="J855" t="inlineStr"/>
      <c r="K855" t="inlineStr"/>
      <c r="L855" t="inlineStr"/>
      <c r="M855" t="inlineStr"/>
      <c r="N855" t="n">
        <v>647</v>
      </c>
      <c r="O855" t="inlineStr"/>
      <c r="P855" t="inlineStr"/>
    </row>
    <row r="856" ht="15" customHeight="1">
      <c r="A856" s="154" t="inlineStr">
        <is>
          <t>C3 et alimentaire</t>
        </is>
      </c>
      <c r="B856" t="inlineStr">
        <is>
          <t>Export</t>
        </is>
      </c>
      <c r="C856" t="inlineStr">
        <is>
          <t>Viande bovine</t>
        </is>
      </c>
      <c r="D856" t="inlineStr">
        <is>
          <t>France</t>
        </is>
      </c>
      <c r="E856" t="inlineStr">
        <is>
          <t>2023</t>
        </is>
      </c>
      <c r="F856" t="inlineStr">
        <is>
          <t>kt</t>
        </is>
      </c>
      <c r="G856" t="inlineStr">
        <is>
          <t>Exportation de coproduits C3 et alimentaire = 138  (Douanes - Eurostat)</t>
        </is>
      </c>
      <c r="H856" t="inlineStr">
        <is>
          <t>Douanes - Eurostat</t>
        </is>
      </c>
      <c r="I856" t="inlineStr">
        <is>
          <t>Statistique comprenant également les ovins et caprins = extrapolation à partir de la production de C3 de chaque espèce</t>
        </is>
      </c>
      <c r="J856" t="inlineStr">
        <is>
          <t>Volume</t>
        </is>
      </c>
      <c r="K856" t="inlineStr">
        <is>
          <t>Exportation de coproduits C3 et alimentaire</t>
        </is>
      </c>
      <c r="L856" t="inlineStr">
        <is>
          <t>Echanges - Eurostat</t>
        </is>
      </c>
      <c r="M856" t="inlineStr">
        <is>
          <t>Moyenne</t>
        </is>
      </c>
      <c r="N856" t="n">
        <v>138</v>
      </c>
      <c r="O856" t="inlineStr"/>
      <c r="P856" t="inlineStr"/>
    </row>
    <row r="857" ht="15" customHeight="1">
      <c r="A857" s="154" t="inlineStr">
        <is>
          <t>C3 et alimentaire</t>
        </is>
      </c>
      <c r="B857" t="inlineStr">
        <is>
          <t>Transformation des coproduits</t>
        </is>
      </c>
      <c r="C857" t="inlineStr">
        <is>
          <t>Viande bovine</t>
        </is>
      </c>
      <c r="D857" t="inlineStr">
        <is>
          <t>France</t>
        </is>
      </c>
      <c r="E857" t="inlineStr">
        <is>
          <t>2023</t>
        </is>
      </c>
      <c r="F857" t="inlineStr">
        <is>
          <t>kt</t>
        </is>
      </c>
      <c r="G857" t="inlineStr"/>
      <c r="H857" t="inlineStr"/>
      <c r="I857" t="inlineStr"/>
      <c r="J857" t="inlineStr"/>
      <c r="K857" t="inlineStr"/>
      <c r="L857" t="inlineStr"/>
      <c r="M857" t="inlineStr"/>
      <c r="N857" t="n">
        <v>647</v>
      </c>
      <c r="O857" t="inlineStr"/>
      <c r="P857" t="inlineStr"/>
    </row>
    <row r="858" ht="15" customHeight="1">
      <c r="A858" s="154" t="inlineStr">
        <is>
          <t>C3 et alimentaire</t>
        </is>
      </c>
      <c r="B858" t="inlineStr">
        <is>
          <t>1ère et 2nde transformation</t>
        </is>
      </c>
      <c r="C858" t="inlineStr">
        <is>
          <t>Viande bovine</t>
        </is>
      </c>
      <c r="D858" t="inlineStr">
        <is>
          <t>France</t>
        </is>
      </c>
      <c r="E858" t="inlineStr">
        <is>
          <t>2023</t>
        </is>
      </c>
      <c r="F858" t="inlineStr">
        <is>
          <t>kt</t>
        </is>
      </c>
      <c r="G858" t="inlineStr"/>
      <c r="H858" t="inlineStr"/>
      <c r="I858" t="inlineStr"/>
      <c r="J858" t="inlineStr"/>
      <c r="K858" t="inlineStr"/>
      <c r="L858" t="inlineStr"/>
      <c r="M858" t="inlineStr"/>
      <c r="N858" t="n">
        <v>647</v>
      </c>
      <c r="O858" t="inlineStr"/>
      <c r="P858" t="inlineStr"/>
    </row>
    <row r="859" ht="15" customHeight="1">
      <c r="A859" s="154" t="inlineStr">
        <is>
          <t>Viande de veaux</t>
        </is>
      </c>
      <c r="B859" t="inlineStr">
        <is>
          <t>Vente directe et autoconsommation</t>
        </is>
      </c>
      <c r="C859" t="inlineStr">
        <is>
          <t>Viande bovine</t>
        </is>
      </c>
      <c r="D859" t="inlineStr">
        <is>
          <t>France</t>
        </is>
      </c>
      <c r="E859" t="inlineStr">
        <is>
          <t>2023</t>
        </is>
      </c>
      <c r="F859" t="inlineStr">
        <is>
          <t>kt</t>
        </is>
      </c>
      <c r="G859" t="inlineStr">
        <is>
          <t>Part de viande de veaux vendue directement ou autoconsommée = 5 % (Où va le veau ? - Idele)</t>
        </is>
      </c>
      <c r="H859" t="inlineStr">
        <is>
          <t>Où va le veau ? - Idele</t>
        </is>
      </c>
      <c r="I859" t="inlineStr">
        <is>
          <t>Utilisation de la répartition de 2022, en tec</t>
        </is>
      </c>
      <c r="J859" t="inlineStr">
        <is>
          <t>Répartition</t>
        </is>
      </c>
      <c r="K859" t="inlineStr">
        <is>
          <t>Part de viande de veaux vendue directement ou autoconsommée</t>
        </is>
      </c>
      <c r="L859" t="inlineStr">
        <is>
          <t>Consommation - IDELE</t>
        </is>
      </c>
      <c r="M859" t="inlineStr">
        <is>
          <t>0</t>
        </is>
      </c>
      <c r="N859" t="n">
        <v>5.83</v>
      </c>
      <c r="O859" t="inlineStr"/>
      <c r="P859" t="inlineStr"/>
    </row>
    <row r="860" ht="15" customHeight="1">
      <c r="A860" s="154" t="inlineStr">
        <is>
          <t>Viande de veaux</t>
        </is>
      </c>
      <c r="B860" t="inlineStr">
        <is>
          <t>GMS</t>
        </is>
      </c>
      <c r="C860" t="inlineStr">
        <is>
          <t>Viande bovine</t>
        </is>
      </c>
      <c r="D860" t="inlineStr">
        <is>
          <t>France</t>
        </is>
      </c>
      <c r="E860" t="inlineStr">
        <is>
          <t>2023</t>
        </is>
      </c>
      <c r="F860" t="inlineStr">
        <is>
          <t>kt</t>
        </is>
      </c>
      <c r="G860" t="inlineStr">
        <is>
          <t>Part de viande de veaux consommée en GMS = 35 % (Où va le veau ? - Idele)</t>
        </is>
      </c>
      <c r="H860" t="inlineStr">
        <is>
          <t>Où va le veau ? - Idele</t>
        </is>
      </c>
      <c r="I860" t="inlineStr">
        <is>
          <t>Utilisation de la répartition de 2022, en tec, comprenant également la viande transformée</t>
        </is>
      </c>
      <c r="J860" t="inlineStr">
        <is>
          <t>Répartition</t>
        </is>
      </c>
      <c r="K860" t="inlineStr">
        <is>
          <t>Part de viande de veaux consommée en GMS</t>
        </is>
      </c>
      <c r="L860" t="inlineStr">
        <is>
          <t>Consommation - IDELE</t>
        </is>
      </c>
      <c r="M860" t="inlineStr">
        <is>
          <t>0</t>
        </is>
      </c>
      <c r="N860" t="n">
        <v>40.8</v>
      </c>
      <c r="O860" t="inlineStr"/>
      <c r="P860" t="inlineStr"/>
    </row>
    <row r="861" ht="15" customHeight="1">
      <c r="A861" s="154" t="inlineStr">
        <is>
          <t>Viande de veaux</t>
        </is>
      </c>
      <c r="B861" t="inlineStr">
        <is>
          <t>Boucherie</t>
        </is>
      </c>
      <c r="C861" t="inlineStr">
        <is>
          <t>Viande bovine</t>
        </is>
      </c>
      <c r="D861" t="inlineStr">
        <is>
          <t>France</t>
        </is>
      </c>
      <c r="E861" t="inlineStr">
        <is>
          <t>2023</t>
        </is>
      </c>
      <c r="F861" t="inlineStr">
        <is>
          <t>kt</t>
        </is>
      </c>
      <c r="G861" t="inlineStr">
        <is>
          <t>Part de viande de veaux consommée en boucherie = 35 % (Où va le veau ? - Idele)</t>
        </is>
      </c>
      <c r="H861" t="inlineStr">
        <is>
          <t>Où va le veau ? - Idele</t>
        </is>
      </c>
      <c r="I861" t="inlineStr">
        <is>
          <t>Utilisation de la répartition de 2022, en tec, comprenant également la viande transformée</t>
        </is>
      </c>
      <c r="J861" t="inlineStr">
        <is>
          <t>Répartition</t>
        </is>
      </c>
      <c r="K861" t="inlineStr">
        <is>
          <t>Part de viande de veaux consommée en boucherie</t>
        </is>
      </c>
      <c r="L861" t="inlineStr">
        <is>
          <t>Consommation - IDELE</t>
        </is>
      </c>
      <c r="M861" t="inlineStr">
        <is>
          <t>0</t>
        </is>
      </c>
      <c r="N861" t="n">
        <v>40.8</v>
      </c>
      <c r="O861" t="inlineStr"/>
      <c r="P861" t="inlineStr"/>
    </row>
    <row r="862" ht="15" customHeight="1">
      <c r="A862" s="154" t="inlineStr">
        <is>
          <t>Viande de veaux</t>
        </is>
      </c>
      <c r="B862" t="inlineStr">
        <is>
          <t>RHD</t>
        </is>
      </c>
      <c r="C862" t="inlineStr">
        <is>
          <t>Viande bovine</t>
        </is>
      </c>
      <c r="D862" t="inlineStr">
        <is>
          <t>France</t>
        </is>
      </c>
      <c r="E862" t="inlineStr">
        <is>
          <t>2023</t>
        </is>
      </c>
      <c r="F862" t="inlineStr">
        <is>
          <t>kt</t>
        </is>
      </c>
      <c r="G862" t="inlineStr">
        <is>
          <t>Part de viande de veaux consommée en RHD = 25 % (Où va le veau ? - Idele)</t>
        </is>
      </c>
      <c r="H862" t="inlineStr">
        <is>
          <t>Où va le veau ? - Idele</t>
        </is>
      </c>
      <c r="I862" t="inlineStr">
        <is>
          <t>Utilisation de la répartition de 2022, en tec, comprenant également la viande transformée</t>
        </is>
      </c>
      <c r="J862" t="inlineStr">
        <is>
          <t>Répartition</t>
        </is>
      </c>
      <c r="K862" t="inlineStr">
        <is>
          <t>Part de viande de veaux consommée en RHD</t>
        </is>
      </c>
      <c r="L862" t="inlineStr">
        <is>
          <t>Consommation - IDELE</t>
        </is>
      </c>
      <c r="M862" t="inlineStr">
        <is>
          <t>0</t>
        </is>
      </c>
      <c r="N862" t="n">
        <v>29.1</v>
      </c>
      <c r="O862" t="inlineStr"/>
      <c r="P862" t="inlineStr"/>
    </row>
    <row r="863" ht="15" customHeight="1">
      <c r="A863" s="154" t="inlineStr">
        <is>
          <t>Viande de veaux</t>
        </is>
      </c>
      <c r="B863" t="inlineStr">
        <is>
          <t>Autres IAA</t>
        </is>
      </c>
      <c r="C863" t="inlineStr">
        <is>
          <t>Viande bovine</t>
        </is>
      </c>
      <c r="D863" t="inlineStr">
        <is>
          <t>France</t>
        </is>
      </c>
      <c r="E863" t="inlineStr">
        <is>
          <t>2023</t>
        </is>
      </c>
      <c r="F863" t="inlineStr">
        <is>
          <t>kt</t>
        </is>
      </c>
      <c r="G863" t="inlineStr"/>
      <c r="H863" t="inlineStr"/>
      <c r="I863" t="inlineStr"/>
      <c r="J863" t="inlineStr"/>
      <c r="K863" t="inlineStr"/>
      <c r="L863" t="inlineStr"/>
      <c r="M863" t="inlineStr"/>
      <c r="N863" t="n">
        <v>0</v>
      </c>
      <c r="O863" t="inlineStr"/>
      <c r="P863" t="inlineStr"/>
    </row>
    <row r="864" ht="15" customHeight="1">
      <c r="A864" s="154" t="inlineStr">
        <is>
          <t>Viande de veaux</t>
        </is>
      </c>
      <c r="B864" t="inlineStr">
        <is>
          <t>Export</t>
        </is>
      </c>
      <c r="C864" t="inlineStr">
        <is>
          <t>Viande bovine</t>
        </is>
      </c>
      <c r="D864" t="inlineStr">
        <is>
          <t>France</t>
        </is>
      </c>
      <c r="E864" t="inlineStr">
        <is>
          <t>2023</t>
        </is>
      </c>
      <c r="F864" t="inlineStr">
        <is>
          <t>kt</t>
        </is>
      </c>
      <c r="G864" t="inlineStr"/>
      <c r="H864" t="inlineStr"/>
      <c r="I864" t="inlineStr"/>
      <c r="J864" t="inlineStr"/>
      <c r="K864" t="inlineStr"/>
      <c r="L864" t="inlineStr"/>
      <c r="M864" t="inlineStr"/>
      <c r="N864" t="n">
        <v>56.5</v>
      </c>
      <c r="O864" t="inlineStr"/>
      <c r="P864" t="inlineStr"/>
    </row>
    <row r="865" ht="15" customHeight="1">
      <c r="A865" s="154" t="inlineStr">
        <is>
          <t>Viande de veaux</t>
        </is>
      </c>
      <c r="B865" t="inlineStr">
        <is>
          <t>Alimentation humaine</t>
        </is>
      </c>
      <c r="C865" t="inlineStr">
        <is>
          <t>Viande bovine</t>
        </is>
      </c>
      <c r="D865" t="inlineStr">
        <is>
          <t>France</t>
        </is>
      </c>
      <c r="E865" t="inlineStr">
        <is>
          <t>2023</t>
        </is>
      </c>
      <c r="F865" t="inlineStr">
        <is>
          <t>kt</t>
        </is>
      </c>
      <c r="G865" t="inlineStr"/>
      <c r="H865" t="inlineStr"/>
      <c r="I865" t="inlineStr"/>
      <c r="J865" t="inlineStr"/>
      <c r="K865" t="inlineStr"/>
      <c r="L865" t="inlineStr"/>
      <c r="M865" t="inlineStr"/>
      <c r="N865" t="n">
        <v>116</v>
      </c>
      <c r="O865" t="inlineStr"/>
      <c r="P865" t="inlineStr"/>
    </row>
    <row r="866" ht="15" customHeight="1">
      <c r="A866" s="154" t="inlineStr">
        <is>
          <t>Viande de veaux</t>
        </is>
      </c>
      <c r="B866" t="inlineStr">
        <is>
          <t>Circuits spécialisés</t>
        </is>
      </c>
      <c r="C866" t="inlineStr">
        <is>
          <t>Viande bovine</t>
        </is>
      </c>
      <c r="D866" t="inlineStr">
        <is>
          <t>France</t>
        </is>
      </c>
      <c r="E866" t="inlineStr">
        <is>
          <t>2023</t>
        </is>
      </c>
      <c r="F866" t="inlineStr">
        <is>
          <t>kt</t>
        </is>
      </c>
      <c r="G866" t="inlineStr"/>
      <c r="H866" t="inlineStr"/>
      <c r="I866" t="inlineStr"/>
      <c r="J866" t="inlineStr"/>
      <c r="K866" t="inlineStr"/>
      <c r="L866" t="inlineStr"/>
      <c r="M866" t="inlineStr"/>
      <c r="N866" t="n">
        <v>40.8</v>
      </c>
      <c r="O866" t="inlineStr"/>
      <c r="P866" t="inlineStr"/>
    </row>
    <row r="867" ht="15" customHeight="1">
      <c r="A867" s="154" t="inlineStr">
        <is>
          <t>Viande de veaux</t>
        </is>
      </c>
      <c r="B867" t="inlineStr">
        <is>
          <t>Ménages</t>
        </is>
      </c>
      <c r="C867" t="inlineStr">
        <is>
          <t>Viande bovine</t>
        </is>
      </c>
      <c r="D867" t="inlineStr">
        <is>
          <t>France</t>
        </is>
      </c>
      <c r="E867" t="inlineStr">
        <is>
          <t>2023</t>
        </is>
      </c>
      <c r="F867" t="inlineStr">
        <is>
          <t>kt</t>
        </is>
      </c>
      <c r="G867" t="inlineStr"/>
      <c r="H867" t="inlineStr"/>
      <c r="I867" t="inlineStr"/>
      <c r="J867" t="inlineStr"/>
      <c r="K867" t="inlineStr"/>
      <c r="L867" t="inlineStr"/>
      <c r="M867" t="inlineStr"/>
      <c r="N867" t="n">
        <v>81.5</v>
      </c>
      <c r="O867" t="inlineStr"/>
      <c r="P867" t="inlineStr"/>
    </row>
    <row r="868" ht="15" customHeight="1">
      <c r="A868" s="154" t="inlineStr">
        <is>
          <t>Viande de veaux</t>
        </is>
      </c>
      <c r="B868" t="inlineStr">
        <is>
          <t>Circuits généralistes</t>
        </is>
      </c>
      <c r="C868" t="inlineStr">
        <is>
          <t>Viande bovine</t>
        </is>
      </c>
      <c r="D868" t="inlineStr">
        <is>
          <t>France</t>
        </is>
      </c>
      <c r="E868" t="inlineStr">
        <is>
          <t>2023</t>
        </is>
      </c>
      <c r="F868" t="inlineStr">
        <is>
          <t>kt</t>
        </is>
      </c>
      <c r="G868" t="inlineStr"/>
      <c r="H868" t="inlineStr"/>
      <c r="I868" t="inlineStr"/>
      <c r="J868" t="inlineStr"/>
      <c r="K868" t="inlineStr"/>
      <c r="L868" t="inlineStr"/>
      <c r="M868" t="inlineStr"/>
      <c r="N868" t="n">
        <v>40.8</v>
      </c>
      <c r="O868" t="inlineStr"/>
      <c r="P868" t="inlineStr"/>
    </row>
    <row r="869" ht="15" customHeight="1">
      <c r="A869" s="154" t="inlineStr">
        <is>
          <t>Viande de veaux</t>
        </is>
      </c>
      <c r="B869" t="inlineStr">
        <is>
          <t>Usages alimentaires</t>
        </is>
      </c>
      <c r="C869" t="inlineStr">
        <is>
          <t>Viande bovine</t>
        </is>
      </c>
      <c r="D869" t="inlineStr">
        <is>
          <t>France</t>
        </is>
      </c>
      <c r="E869" t="inlineStr">
        <is>
          <t>2023</t>
        </is>
      </c>
      <c r="F869" t="inlineStr">
        <is>
          <t>kt</t>
        </is>
      </c>
      <c r="G869" t="inlineStr"/>
      <c r="H869" t="inlineStr"/>
      <c r="I869" t="inlineStr"/>
      <c r="J869" t="inlineStr"/>
      <c r="K869" t="inlineStr"/>
      <c r="L869" t="inlineStr"/>
      <c r="M869" t="inlineStr"/>
      <c r="N869" t="n">
        <v>116</v>
      </c>
      <c r="O869" t="inlineStr"/>
      <c r="P869" t="inlineStr"/>
    </row>
    <row r="870" ht="15" customHeight="1">
      <c r="A870" s="154" t="inlineStr">
        <is>
          <t>Viande de veaux</t>
        </is>
      </c>
      <c r="B870" t="inlineStr">
        <is>
          <t>Débouchés</t>
        </is>
      </c>
      <c r="C870" t="inlineStr">
        <is>
          <t>Viande bovine</t>
        </is>
      </c>
      <c r="D870" t="inlineStr">
        <is>
          <t>France</t>
        </is>
      </c>
      <c r="E870" t="inlineStr">
        <is>
          <t>2023</t>
        </is>
      </c>
      <c r="F870" t="inlineStr">
        <is>
          <t>kt</t>
        </is>
      </c>
      <c r="G870" t="inlineStr"/>
      <c r="H870" t="inlineStr"/>
      <c r="I870" t="inlineStr"/>
      <c r="J870" t="inlineStr"/>
      <c r="K870" t="inlineStr"/>
      <c r="L870" t="inlineStr"/>
      <c r="M870" t="inlineStr"/>
      <c r="N870" t="n">
        <v>116</v>
      </c>
      <c r="O870" t="inlineStr"/>
      <c r="P870" t="inlineStr"/>
    </row>
    <row r="871" ht="15" customHeight="1">
      <c r="A871" s="154" t="inlineStr">
        <is>
          <t>Viande de gros bovins</t>
        </is>
      </c>
      <c r="B871" t="inlineStr">
        <is>
          <t>Vente directe et autoconsommation</t>
        </is>
      </c>
      <c r="C871" t="inlineStr">
        <is>
          <t>Viande bovine</t>
        </is>
      </c>
      <c r="D871" t="inlineStr">
        <is>
          <t>France</t>
        </is>
      </c>
      <c r="E871" t="inlineStr">
        <is>
          <t>2023</t>
        </is>
      </c>
      <c r="F871" t="inlineStr">
        <is>
          <t>kt</t>
        </is>
      </c>
      <c r="G871" t="inlineStr">
        <is>
          <t>Part de viande de gros bovins vendue directement ou autoconsommée = 4,5 % (Où va le bœuf ? - Idele)</t>
        </is>
      </c>
      <c r="H871" t="inlineStr">
        <is>
          <t>Où va le bœuf ? - Idele</t>
        </is>
      </c>
      <c r="I871" t="inlineStr">
        <is>
          <t>Utilisation de la répartition de 2022, en tec</t>
        </is>
      </c>
      <c r="J871" t="inlineStr">
        <is>
          <t>Répartition</t>
        </is>
      </c>
      <c r="K871" t="inlineStr">
        <is>
          <t>Part de viande de gros bovins vendue directement ou autoconsommée</t>
        </is>
      </c>
      <c r="L871" t="inlineStr">
        <is>
          <t>Consommation - IDELE</t>
        </is>
      </c>
      <c r="M871" t="inlineStr">
        <is>
          <t>0</t>
        </is>
      </c>
      <c r="N871" t="n">
        <v>39.4</v>
      </c>
      <c r="O871" t="inlineStr"/>
      <c r="P871" t="inlineStr"/>
    </row>
    <row r="872" ht="15" customHeight="1">
      <c r="A872" s="154" t="inlineStr">
        <is>
          <t>Viande de gros bovins</t>
        </is>
      </c>
      <c r="B872" t="inlineStr">
        <is>
          <t>GMS</t>
        </is>
      </c>
      <c r="C872" t="inlineStr">
        <is>
          <t>Viande bovine</t>
        </is>
      </c>
      <c r="D872" t="inlineStr">
        <is>
          <t>France</t>
        </is>
      </c>
      <c r="E872" t="inlineStr">
        <is>
          <t>2023</t>
        </is>
      </c>
      <c r="F872" t="inlineStr">
        <is>
          <t>kt</t>
        </is>
      </c>
      <c r="G872" t="inlineStr">
        <is>
          <t>Part de viande de gros bovins consommée en GMS = 44 % (Où va le bœuf ? - Idele)</t>
        </is>
      </c>
      <c r="H872" t="inlineStr">
        <is>
          <t>Où va le bœuf ? - Idele</t>
        </is>
      </c>
      <c r="I872" t="inlineStr">
        <is>
          <t>Utilisation de la répartition de 2022, en tec, comprenant également la viande transformée</t>
        </is>
      </c>
      <c r="J872" t="inlineStr">
        <is>
          <t>Répartition</t>
        </is>
      </c>
      <c r="K872" t="inlineStr">
        <is>
          <t>Part de viande de gros bovins consommée en GMS</t>
        </is>
      </c>
      <c r="L872" t="inlineStr">
        <is>
          <t>Consommation - IDELE</t>
        </is>
      </c>
      <c r="M872" t="inlineStr">
        <is>
          <t>0</t>
        </is>
      </c>
      <c r="N872" t="n">
        <v>385</v>
      </c>
      <c r="O872" t="inlineStr"/>
      <c r="P872" t="inlineStr"/>
    </row>
    <row r="873" ht="15" customHeight="1">
      <c r="A873" s="154" t="inlineStr">
        <is>
          <t>Viande de gros bovins</t>
        </is>
      </c>
      <c r="B873" t="inlineStr">
        <is>
          <t>Boucherie</t>
        </is>
      </c>
      <c r="C873" t="inlineStr">
        <is>
          <t>Viande bovine</t>
        </is>
      </c>
      <c r="D873" t="inlineStr">
        <is>
          <t>France</t>
        </is>
      </c>
      <c r="E873" t="inlineStr">
        <is>
          <t>2023</t>
        </is>
      </c>
      <c r="F873" t="inlineStr">
        <is>
          <t>kt</t>
        </is>
      </c>
      <c r="G873" t="inlineStr">
        <is>
          <t>Part de viande de gros bovins consommée en boucherie = 12,2 % (Où va le bœuf ? - Idele)</t>
        </is>
      </c>
      <c r="H873" t="inlineStr">
        <is>
          <t>Où va le bœuf ? - Idele</t>
        </is>
      </c>
      <c r="I873" t="inlineStr">
        <is>
          <t>Utilisation de la répartition de 2022, en tec, comprenant également la viande transformée</t>
        </is>
      </c>
      <c r="J873" t="inlineStr">
        <is>
          <t>Répartition</t>
        </is>
      </c>
      <c r="K873" t="inlineStr">
        <is>
          <t>Part de viande de gros bovins consommée en boucherie</t>
        </is>
      </c>
      <c r="L873" t="inlineStr">
        <is>
          <t>Consommation - IDELE</t>
        </is>
      </c>
      <c r="M873" t="inlineStr">
        <is>
          <t>0</t>
        </is>
      </c>
      <c r="N873" t="n">
        <v>107</v>
      </c>
      <c r="O873" t="inlineStr"/>
      <c r="P873" t="inlineStr"/>
    </row>
    <row r="874" ht="15" customHeight="1">
      <c r="A874" s="154" t="inlineStr">
        <is>
          <t>Viande de gros bovins</t>
        </is>
      </c>
      <c r="B874" t="inlineStr">
        <is>
          <t>RHD</t>
        </is>
      </c>
      <c r="C874" t="inlineStr">
        <is>
          <t>Viande bovine</t>
        </is>
      </c>
      <c r="D874" t="inlineStr">
        <is>
          <t>France</t>
        </is>
      </c>
      <c r="E874" t="inlineStr">
        <is>
          <t>2023</t>
        </is>
      </c>
      <c r="F874" t="inlineStr">
        <is>
          <t>kt</t>
        </is>
      </c>
      <c r="G874" t="inlineStr">
        <is>
          <t>Part de viande de gros bovins consommée en RHD = 27,1 % (Où va le bœuf ? - Idele)</t>
        </is>
      </c>
      <c r="H874" t="inlineStr">
        <is>
          <t>Où va le bœuf ? - Idele</t>
        </is>
      </c>
      <c r="I874" t="inlineStr">
        <is>
          <t>Utilisation de la répartition de 2022, en tec, comprenant également la viande transformée</t>
        </is>
      </c>
      <c r="J874" t="inlineStr">
        <is>
          <t>Répartition</t>
        </is>
      </c>
      <c r="K874" t="inlineStr">
        <is>
          <t>Part de viande de gros bovins consommée en RHD</t>
        </is>
      </c>
      <c r="L874" t="inlineStr">
        <is>
          <t>Consommation - IDELE</t>
        </is>
      </c>
      <c r="M874" t="inlineStr">
        <is>
          <t>0</t>
        </is>
      </c>
      <c r="N874" t="n">
        <v>237</v>
      </c>
      <c r="O874" t="inlineStr"/>
      <c r="P874" t="inlineStr"/>
    </row>
    <row r="875" ht="15" customHeight="1">
      <c r="A875" s="154" t="inlineStr">
        <is>
          <t>Viande de gros bovins</t>
        </is>
      </c>
      <c r="B875" t="inlineStr">
        <is>
          <t>Autres IAA</t>
        </is>
      </c>
      <c r="C875" t="inlineStr">
        <is>
          <t>Viande bovine</t>
        </is>
      </c>
      <c r="D875" t="inlineStr">
        <is>
          <t>France</t>
        </is>
      </c>
      <c r="E875" t="inlineStr">
        <is>
          <t>2023</t>
        </is>
      </c>
      <c r="F875" t="inlineStr">
        <is>
          <t>kt</t>
        </is>
      </c>
      <c r="G875" t="inlineStr">
        <is>
          <t>Part de viande de gros bovins pour la fabrication de plats préparés = 12,2 % (Où va le bœuf ? - Idele)</t>
        </is>
      </c>
      <c r="H875" t="inlineStr">
        <is>
          <t>Où va le bœuf ? - Idele</t>
        </is>
      </c>
      <c r="I875" t="inlineStr">
        <is>
          <t>Utilisation de la répartition de 2022, en tec, ne comprenant pas la viande transformée</t>
        </is>
      </c>
      <c r="J875" t="inlineStr">
        <is>
          <t>Répartition</t>
        </is>
      </c>
      <c r="K875" t="inlineStr">
        <is>
          <t>Part de viande de gros bovins pour la fabrication de plats préparés</t>
        </is>
      </c>
      <c r="L875" t="inlineStr">
        <is>
          <t>Consommation - IDELE</t>
        </is>
      </c>
      <c r="M875" t="inlineStr">
        <is>
          <t>0</t>
        </is>
      </c>
      <c r="N875" t="n">
        <v>107</v>
      </c>
      <c r="O875" t="inlineStr"/>
      <c r="P875" t="inlineStr"/>
    </row>
    <row r="876" ht="15" customHeight="1">
      <c r="A876" s="154" t="inlineStr">
        <is>
          <t>Viande de gros bovins</t>
        </is>
      </c>
      <c r="B876" t="inlineStr">
        <is>
          <t>Export</t>
        </is>
      </c>
      <c r="C876" t="inlineStr">
        <is>
          <t>Viande bovine</t>
        </is>
      </c>
      <c r="D876" t="inlineStr">
        <is>
          <t>France</t>
        </is>
      </c>
      <c r="E876" t="inlineStr">
        <is>
          <t>2023</t>
        </is>
      </c>
      <c r="F876" t="inlineStr">
        <is>
          <t>kt</t>
        </is>
      </c>
      <c r="G876" t="inlineStr">
        <is>
          <t>Part de viande de gros bovins exportée = 16 % (Où va le bœuf ? - Idele)</t>
        </is>
      </c>
      <c r="H876" t="inlineStr">
        <is>
          <t>Où va le bœuf ? - Idele</t>
        </is>
      </c>
      <c r="I876" t="inlineStr">
        <is>
          <t>Utilisation de la répartition de 2022, en tec</t>
        </is>
      </c>
      <c r="J876" t="inlineStr">
        <is>
          <t>Répartition</t>
        </is>
      </c>
      <c r="K876" t="inlineStr">
        <is>
          <t>Part de viande de gros bovins exportée</t>
        </is>
      </c>
      <c r="L876" t="inlineStr">
        <is>
          <t>Consommation - IDELE</t>
        </is>
      </c>
      <c r="M876" t="inlineStr">
        <is>
          <t>0</t>
        </is>
      </c>
      <c r="N876" t="n">
        <v>128</v>
      </c>
      <c r="O876" t="inlineStr"/>
      <c r="P876" t="inlineStr"/>
    </row>
    <row r="877" ht="15" customHeight="1">
      <c r="A877" s="154" t="inlineStr">
        <is>
          <t>Viande de gros bovins</t>
        </is>
      </c>
      <c r="B877" t="inlineStr">
        <is>
          <t>Alimentation humaine</t>
        </is>
      </c>
      <c r="C877" t="inlineStr">
        <is>
          <t>Viande bovine</t>
        </is>
      </c>
      <c r="D877" t="inlineStr">
        <is>
          <t>France</t>
        </is>
      </c>
      <c r="E877" t="inlineStr">
        <is>
          <t>2023</t>
        </is>
      </c>
      <c r="F877" t="inlineStr">
        <is>
          <t>kt</t>
        </is>
      </c>
      <c r="G877" t="inlineStr"/>
      <c r="H877" t="inlineStr"/>
      <c r="I877" t="inlineStr"/>
      <c r="J877" t="inlineStr"/>
      <c r="K877" t="inlineStr"/>
      <c r="L877" t="inlineStr"/>
      <c r="M877" t="inlineStr"/>
      <c r="N877" t="n">
        <v>876</v>
      </c>
      <c r="O877" t="inlineStr"/>
      <c r="P877" t="inlineStr"/>
    </row>
    <row r="878" ht="15" customHeight="1">
      <c r="A878" s="154" t="inlineStr">
        <is>
          <t>Viande de gros bovins</t>
        </is>
      </c>
      <c r="B878" t="inlineStr">
        <is>
          <t>Circuits spécialisés</t>
        </is>
      </c>
      <c r="C878" t="inlineStr">
        <is>
          <t>Viande bovine</t>
        </is>
      </c>
      <c r="D878" t="inlineStr">
        <is>
          <t>France</t>
        </is>
      </c>
      <c r="E878" t="inlineStr">
        <is>
          <t>2023</t>
        </is>
      </c>
      <c r="F878" t="inlineStr">
        <is>
          <t>kt</t>
        </is>
      </c>
      <c r="G878" t="inlineStr"/>
      <c r="H878" t="inlineStr"/>
      <c r="I878" t="inlineStr"/>
      <c r="J878" t="inlineStr"/>
      <c r="K878" t="inlineStr"/>
      <c r="L878" t="inlineStr"/>
      <c r="M878" t="inlineStr"/>
      <c r="N878" t="n">
        <v>107</v>
      </c>
      <c r="O878" t="inlineStr"/>
      <c r="P878" t="inlineStr"/>
    </row>
    <row r="879" ht="15" customHeight="1">
      <c r="A879" s="154" t="inlineStr">
        <is>
          <t>Viande de gros bovins</t>
        </is>
      </c>
      <c r="B879" t="inlineStr">
        <is>
          <t>Ménages</t>
        </is>
      </c>
      <c r="C879" t="inlineStr">
        <is>
          <t>Viande bovine</t>
        </is>
      </c>
      <c r="D879" t="inlineStr">
        <is>
          <t>France</t>
        </is>
      </c>
      <c r="E879" t="inlineStr">
        <is>
          <t>2023</t>
        </is>
      </c>
      <c r="F879" t="inlineStr">
        <is>
          <t>kt</t>
        </is>
      </c>
      <c r="G879" t="inlineStr"/>
      <c r="H879" t="inlineStr"/>
      <c r="I879" t="inlineStr"/>
      <c r="J879" t="inlineStr"/>
      <c r="K879" t="inlineStr"/>
      <c r="L879" t="inlineStr"/>
      <c r="M879" t="inlineStr"/>
      <c r="N879" t="n">
        <v>492</v>
      </c>
      <c r="O879" t="inlineStr"/>
      <c r="P879" t="inlineStr"/>
    </row>
    <row r="880" ht="15" customHeight="1">
      <c r="A880" s="154" t="inlineStr">
        <is>
          <t>Viande de gros bovins</t>
        </is>
      </c>
      <c r="B880" t="inlineStr">
        <is>
          <t>Circuits généralistes</t>
        </is>
      </c>
      <c r="C880" t="inlineStr">
        <is>
          <t>Viande bovine</t>
        </is>
      </c>
      <c r="D880" t="inlineStr">
        <is>
          <t>France</t>
        </is>
      </c>
      <c r="E880" t="inlineStr">
        <is>
          <t>2023</t>
        </is>
      </c>
      <c r="F880" t="inlineStr">
        <is>
          <t>kt</t>
        </is>
      </c>
      <c r="G880" t="inlineStr"/>
      <c r="H880" t="inlineStr"/>
      <c r="I880" t="inlineStr"/>
      <c r="J880" t="inlineStr"/>
      <c r="K880" t="inlineStr"/>
      <c r="L880" t="inlineStr"/>
      <c r="M880" t="inlineStr"/>
      <c r="N880" t="n">
        <v>385</v>
      </c>
      <c r="O880" t="inlineStr"/>
      <c r="P880" t="inlineStr"/>
    </row>
    <row r="881" ht="15" customHeight="1">
      <c r="A881" s="154" t="inlineStr">
        <is>
          <t>Viande de gros bovins</t>
        </is>
      </c>
      <c r="B881" t="inlineStr">
        <is>
          <t>Usages alimentaires</t>
        </is>
      </c>
      <c r="C881" t="inlineStr">
        <is>
          <t>Viande bovine</t>
        </is>
      </c>
      <c r="D881" t="inlineStr">
        <is>
          <t>France</t>
        </is>
      </c>
      <c r="E881" t="inlineStr">
        <is>
          <t>2023</t>
        </is>
      </c>
      <c r="F881" t="inlineStr">
        <is>
          <t>kt</t>
        </is>
      </c>
      <c r="G881" t="inlineStr"/>
      <c r="H881" t="inlineStr"/>
      <c r="I881" t="inlineStr"/>
      <c r="J881" t="inlineStr"/>
      <c r="K881" t="inlineStr"/>
      <c r="L881" t="inlineStr"/>
      <c r="M881" t="inlineStr"/>
      <c r="N881" t="n">
        <v>876</v>
      </c>
      <c r="O881" t="inlineStr"/>
      <c r="P881" t="inlineStr"/>
    </row>
    <row r="882" ht="15" customHeight="1">
      <c r="A882" s="154" t="inlineStr">
        <is>
          <t>Viande de gros bovins</t>
        </is>
      </c>
      <c r="B882" t="inlineStr">
        <is>
          <t>Débouchés</t>
        </is>
      </c>
      <c r="C882" t="inlineStr">
        <is>
          <t>Viande bovine</t>
        </is>
      </c>
      <c r="D882" t="inlineStr">
        <is>
          <t>France</t>
        </is>
      </c>
      <c r="E882" t="inlineStr">
        <is>
          <t>2023</t>
        </is>
      </c>
      <c r="F882" t="inlineStr">
        <is>
          <t>kt</t>
        </is>
      </c>
      <c r="G882" t="inlineStr"/>
      <c r="H882" t="inlineStr"/>
      <c r="I882" t="inlineStr"/>
      <c r="J882" t="inlineStr"/>
      <c r="K882" t="inlineStr"/>
      <c r="L882" t="inlineStr"/>
      <c r="M882" t="inlineStr"/>
      <c r="N882" t="n">
        <v>876</v>
      </c>
      <c r="O882" t="inlineStr"/>
      <c r="P882" t="inlineStr"/>
    </row>
    <row r="883" ht="15" customHeight="1">
      <c r="A883" s="154" t="inlineStr">
        <is>
          <t>Matières issues de coproduits</t>
        </is>
      </c>
      <c r="B883" t="inlineStr">
        <is>
          <t>Energie</t>
        </is>
      </c>
      <c r="C883" t="inlineStr">
        <is>
          <t>Viande bovine</t>
        </is>
      </c>
      <c r="D883" t="inlineStr">
        <is>
          <t>France</t>
        </is>
      </c>
      <c r="E883" t="inlineStr">
        <is>
          <t>2023</t>
        </is>
      </c>
      <c r="F883" t="inlineStr">
        <is>
          <t>kt</t>
        </is>
      </c>
      <c r="G883" t="inlineStr"/>
      <c r="H883" t="inlineStr"/>
      <c r="I883" t="inlineStr"/>
      <c r="J883" t="inlineStr"/>
      <c r="K883" t="inlineStr"/>
      <c r="L883" t="inlineStr"/>
      <c r="M883" t="inlineStr"/>
      <c r="N883" t="n">
        <v>108</v>
      </c>
      <c r="O883" t="inlineStr"/>
      <c r="P883" t="inlineStr"/>
    </row>
    <row r="884" ht="15" customHeight="1">
      <c r="A884" s="154" t="inlineStr">
        <is>
          <t>Matières issues de coproduits</t>
        </is>
      </c>
      <c r="B884" t="inlineStr">
        <is>
          <t>Fertilisation</t>
        </is>
      </c>
      <c r="C884" t="inlineStr">
        <is>
          <t>Viande bovine</t>
        </is>
      </c>
      <c r="D884" t="inlineStr">
        <is>
          <t>France</t>
        </is>
      </c>
      <c r="E884" t="inlineStr">
        <is>
          <t>2023</t>
        </is>
      </c>
      <c r="F884" t="inlineStr">
        <is>
          <t>kt</t>
        </is>
      </c>
      <c r="G884" t="inlineStr"/>
      <c r="H884" t="inlineStr"/>
      <c r="I884" t="inlineStr"/>
      <c r="J884" t="inlineStr"/>
      <c r="K884" t="inlineStr"/>
      <c r="L884" t="inlineStr"/>
      <c r="M884" t="inlineStr"/>
      <c r="N884" t="n">
        <v>20.8</v>
      </c>
      <c r="O884" t="inlineStr"/>
      <c r="P884" t="inlineStr"/>
    </row>
    <row r="885" ht="15" customHeight="1">
      <c r="A885" s="154" t="inlineStr">
        <is>
          <t>Matières issues de coproduits</t>
        </is>
      </c>
      <c r="B885" t="inlineStr">
        <is>
          <t>Alimentation animale rente</t>
        </is>
      </c>
      <c r="C885" t="inlineStr">
        <is>
          <t>Viande bovine</t>
        </is>
      </c>
      <c r="D885" t="inlineStr">
        <is>
          <t>France</t>
        </is>
      </c>
      <c r="E885" t="inlineStr">
        <is>
          <t>2023</t>
        </is>
      </c>
      <c r="F885" t="inlineStr">
        <is>
          <t>kt</t>
        </is>
      </c>
      <c r="G885" t="inlineStr"/>
      <c r="H885" t="inlineStr"/>
      <c r="I885" t="inlineStr"/>
      <c r="J885" t="inlineStr"/>
      <c r="K885" t="inlineStr"/>
      <c r="L885" t="inlineStr"/>
      <c r="M885" t="inlineStr"/>
      <c r="N885" t="n">
        <v>6.16</v>
      </c>
      <c r="O885" t="inlineStr"/>
      <c r="P885" t="inlineStr"/>
    </row>
    <row r="886" ht="15" customHeight="1">
      <c r="A886" s="154" t="inlineStr">
        <is>
          <t>Matières issues de coproduits</t>
        </is>
      </c>
      <c r="B886" t="inlineStr">
        <is>
          <t>Petfood</t>
        </is>
      </c>
      <c r="C886" t="inlineStr">
        <is>
          <t>Viande bovine</t>
        </is>
      </c>
      <c r="D886" t="inlineStr">
        <is>
          <t>France</t>
        </is>
      </c>
      <c r="E886" t="inlineStr">
        <is>
          <t>2023</t>
        </is>
      </c>
      <c r="F886" t="inlineStr">
        <is>
          <t>kt</t>
        </is>
      </c>
      <c r="G886" t="inlineStr"/>
      <c r="H886" t="inlineStr"/>
      <c r="I886" t="inlineStr"/>
      <c r="J886" t="inlineStr"/>
      <c r="K886" t="inlineStr"/>
      <c r="L886" t="inlineStr"/>
      <c r="M886" t="inlineStr"/>
      <c r="N886" t="n">
        <v>71.7</v>
      </c>
      <c r="O886" t="inlineStr"/>
      <c r="P886" t="inlineStr"/>
    </row>
    <row r="887" ht="15" customHeight="1">
      <c r="A887" s="154" t="inlineStr">
        <is>
          <t>Matières issues de coproduits</t>
        </is>
      </c>
      <c r="B887" t="inlineStr">
        <is>
          <t>Aquaculture</t>
        </is>
      </c>
      <c r="C887" t="inlineStr">
        <is>
          <t>Viande bovine</t>
        </is>
      </c>
      <c r="D887" t="inlineStr">
        <is>
          <t>France</t>
        </is>
      </c>
      <c r="E887" t="inlineStr">
        <is>
          <t>2023</t>
        </is>
      </c>
      <c r="F887" t="inlineStr">
        <is>
          <t>kt</t>
        </is>
      </c>
      <c r="G887" t="inlineStr"/>
      <c r="H887" t="inlineStr"/>
      <c r="I887" t="inlineStr"/>
      <c r="J887" t="inlineStr"/>
      <c r="K887" t="inlineStr"/>
      <c r="L887" t="inlineStr"/>
      <c r="M887" t="inlineStr"/>
      <c r="N887" t="n">
        <v>4.18</v>
      </c>
      <c r="O887" t="inlineStr"/>
      <c r="P887" t="inlineStr"/>
    </row>
    <row r="888" ht="15" customHeight="1">
      <c r="A888" s="154" t="inlineStr">
        <is>
          <t>Matières issues de coproduits</t>
        </is>
      </c>
      <c r="B888" t="inlineStr">
        <is>
          <t>Autres industries</t>
        </is>
      </c>
      <c r="C888" t="inlineStr">
        <is>
          <t>Viande bovine</t>
        </is>
      </c>
      <c r="D888" t="inlineStr">
        <is>
          <t>France</t>
        </is>
      </c>
      <c r="E888" t="inlineStr">
        <is>
          <t>2023</t>
        </is>
      </c>
      <c r="F888" t="inlineStr">
        <is>
          <t>kt</t>
        </is>
      </c>
      <c r="G888" t="inlineStr"/>
      <c r="H888" t="inlineStr"/>
      <c r="I888" t="inlineStr"/>
      <c r="J888" t="inlineStr"/>
      <c r="K888" t="inlineStr"/>
      <c r="L888" t="inlineStr"/>
      <c r="M888" t="inlineStr"/>
      <c r="N888" t="n">
        <v>7.21</v>
      </c>
      <c r="O888" t="inlineStr"/>
      <c r="P888" t="inlineStr"/>
    </row>
    <row r="889" ht="15" customHeight="1">
      <c r="A889" s="154" t="inlineStr">
        <is>
          <t>Matières issues de coproduits</t>
        </is>
      </c>
      <c r="B889" t="inlineStr">
        <is>
          <t>Autres usages (ou usages inconnus)</t>
        </is>
      </c>
      <c r="C889" t="inlineStr">
        <is>
          <t>Viande bovine</t>
        </is>
      </c>
      <c r="D889" t="inlineStr">
        <is>
          <t>France</t>
        </is>
      </c>
      <c r="E889" t="inlineStr">
        <is>
          <t>2023</t>
        </is>
      </c>
      <c r="F889" t="inlineStr">
        <is>
          <t>kt</t>
        </is>
      </c>
      <c r="G889" t="inlineStr"/>
      <c r="H889" t="inlineStr"/>
      <c r="I889" t="inlineStr"/>
      <c r="J889" t="inlineStr"/>
      <c r="K889" t="inlineStr"/>
      <c r="L889" t="inlineStr"/>
      <c r="M889" t="inlineStr"/>
      <c r="N889" t="n">
        <v>4.17</v>
      </c>
      <c r="O889" t="inlineStr"/>
      <c r="P889" t="inlineStr"/>
    </row>
    <row r="890" ht="15" customHeight="1">
      <c r="A890" s="154" t="inlineStr">
        <is>
          <t>Matières issues de coproduits</t>
        </is>
      </c>
      <c r="B890" t="inlineStr">
        <is>
          <t>Export</t>
        </is>
      </c>
      <c r="C890" t="inlineStr">
        <is>
          <t>Viande bovine</t>
        </is>
      </c>
      <c r="D890" t="inlineStr">
        <is>
          <t>France</t>
        </is>
      </c>
      <c r="E890" t="inlineStr">
        <is>
          <t>2023</t>
        </is>
      </c>
      <c r="F890" t="inlineStr">
        <is>
          <t>kt</t>
        </is>
      </c>
      <c r="G890" t="inlineStr"/>
      <c r="H890" t="inlineStr"/>
      <c r="I890" t="inlineStr"/>
      <c r="J890" t="inlineStr"/>
      <c r="K890" t="inlineStr"/>
      <c r="L890" t="inlineStr"/>
      <c r="M890" t="inlineStr"/>
      <c r="N890" t="n">
        <v>280</v>
      </c>
      <c r="O890" t="inlineStr"/>
      <c r="P890" t="inlineStr"/>
    </row>
    <row r="891" ht="15" customHeight="1">
      <c r="A891" s="154" t="inlineStr">
        <is>
          <t>Matières issues de coproduits</t>
        </is>
      </c>
      <c r="B891" t="inlineStr">
        <is>
          <t>Alimentation animale</t>
        </is>
      </c>
      <c r="C891" t="inlineStr">
        <is>
          <t>Viande bovine</t>
        </is>
      </c>
      <c r="D891" t="inlineStr">
        <is>
          <t>France</t>
        </is>
      </c>
      <c r="E891" t="inlineStr">
        <is>
          <t>2023</t>
        </is>
      </c>
      <c r="F891" t="inlineStr">
        <is>
          <t>kt</t>
        </is>
      </c>
      <c r="G891" t="inlineStr"/>
      <c r="H891" t="inlineStr"/>
      <c r="I891" t="inlineStr"/>
      <c r="J891" t="inlineStr"/>
      <c r="K891" t="inlineStr"/>
      <c r="L891" t="inlineStr"/>
      <c r="M891" t="inlineStr"/>
      <c r="N891" t="n">
        <v>82</v>
      </c>
      <c r="O891" t="inlineStr"/>
      <c r="P891" t="inlineStr"/>
    </row>
    <row r="892" ht="15" customHeight="1">
      <c r="A892" s="154" t="inlineStr">
        <is>
          <t>Matières issues de coproduits</t>
        </is>
      </c>
      <c r="B892" t="inlineStr">
        <is>
          <t>Usages alimentaires</t>
        </is>
      </c>
      <c r="C892" t="inlineStr">
        <is>
          <t>Viande bovine</t>
        </is>
      </c>
      <c r="D892" t="inlineStr">
        <is>
          <t>France</t>
        </is>
      </c>
      <c r="E892" t="inlineStr">
        <is>
          <t>2023</t>
        </is>
      </c>
      <c r="F892" t="inlineStr">
        <is>
          <t>kt</t>
        </is>
      </c>
      <c r="G892" t="inlineStr"/>
      <c r="H892" t="inlineStr"/>
      <c r="I892" t="inlineStr"/>
      <c r="J892" t="inlineStr"/>
      <c r="K892" t="inlineStr"/>
      <c r="L892" t="inlineStr"/>
      <c r="M892" t="inlineStr"/>
      <c r="N892" t="n">
        <v>88.8</v>
      </c>
      <c r="O892" t="inlineStr"/>
      <c r="P892" t="inlineStr"/>
    </row>
    <row r="893" ht="15" customHeight="1">
      <c r="A893" s="154" t="inlineStr">
        <is>
          <t>Matières issues de coproduits</t>
        </is>
      </c>
      <c r="B893" t="inlineStr">
        <is>
          <t>Débouchés</t>
        </is>
      </c>
      <c r="C893" t="inlineStr">
        <is>
          <t>Viande bovine</t>
        </is>
      </c>
      <c r="D893" t="inlineStr">
        <is>
          <t>France</t>
        </is>
      </c>
      <c r="E893" t="inlineStr">
        <is>
          <t>2023</t>
        </is>
      </c>
      <c r="F893" t="inlineStr">
        <is>
          <t>kt</t>
        </is>
      </c>
      <c r="G893" t="inlineStr"/>
      <c r="H893" t="inlineStr"/>
      <c r="I893" t="inlineStr"/>
      <c r="J893" t="inlineStr"/>
      <c r="K893" t="inlineStr"/>
      <c r="L893" t="inlineStr"/>
      <c r="M893" t="inlineStr"/>
      <c r="N893" t="n">
        <v>229</v>
      </c>
      <c r="O893" t="inlineStr"/>
      <c r="P893" t="inlineStr"/>
    </row>
    <row r="894" ht="15" customHeight="1">
      <c r="A894" s="154" t="inlineStr">
        <is>
          <t>Matières issues de coproduits</t>
        </is>
      </c>
      <c r="B894" t="inlineStr">
        <is>
          <t>Usages non-alimentaires</t>
        </is>
      </c>
      <c r="C894" t="inlineStr">
        <is>
          <t>Viande bovine</t>
        </is>
      </c>
      <c r="D894" t="inlineStr">
        <is>
          <t>France</t>
        </is>
      </c>
      <c r="E894" t="inlineStr">
        <is>
          <t>2023</t>
        </is>
      </c>
      <c r="F894" t="inlineStr">
        <is>
          <t>kt</t>
        </is>
      </c>
      <c r="G894" t="inlineStr"/>
      <c r="H894" t="inlineStr"/>
      <c r="I894" t="inlineStr"/>
      <c r="J894" t="inlineStr"/>
      <c r="K894" t="inlineStr"/>
      <c r="L894" t="inlineStr"/>
      <c r="M894" t="inlineStr"/>
      <c r="N894" t="n">
        <v>136</v>
      </c>
      <c r="O894" t="inlineStr"/>
      <c r="P894" t="inlineStr"/>
    </row>
    <row r="895" ht="15" customHeight="1">
      <c r="A895" s="154" t="inlineStr">
        <is>
          <t>Matières issues de coproduits</t>
        </is>
      </c>
      <c r="B895" t="inlineStr">
        <is>
          <t>Autres IAA</t>
        </is>
      </c>
      <c r="C895" t="inlineStr">
        <is>
          <t>Viande bovine</t>
        </is>
      </c>
      <c r="D895" t="inlineStr">
        <is>
          <t>France</t>
        </is>
      </c>
      <c r="E895" t="inlineStr">
        <is>
          <t>2023</t>
        </is>
      </c>
      <c r="F895" t="inlineStr">
        <is>
          <t>kt</t>
        </is>
      </c>
      <c r="G895" t="inlineStr"/>
      <c r="H895" t="inlineStr"/>
      <c r="I895" t="inlineStr"/>
      <c r="J895" t="inlineStr"/>
      <c r="K895" t="inlineStr"/>
      <c r="L895" t="inlineStr"/>
      <c r="M895" t="inlineStr"/>
      <c r="N895" t="n">
        <v>6.75</v>
      </c>
      <c r="O895" t="inlineStr"/>
      <c r="P895" t="inlineStr"/>
    </row>
    <row r="896" ht="15" customHeight="1">
      <c r="A896" s="154" t="inlineStr">
        <is>
          <t>Matières issues de coproduits</t>
        </is>
      </c>
      <c r="B896" t="inlineStr">
        <is>
          <t>Alimentation humaine</t>
        </is>
      </c>
      <c r="C896" t="inlineStr">
        <is>
          <t>Viande bovine</t>
        </is>
      </c>
      <c r="D896" t="inlineStr">
        <is>
          <t>France</t>
        </is>
      </c>
      <c r="E896" t="inlineStr">
        <is>
          <t>2023</t>
        </is>
      </c>
      <c r="F896" t="inlineStr">
        <is>
          <t>kt</t>
        </is>
      </c>
      <c r="G896" t="inlineStr"/>
      <c r="H896" t="inlineStr"/>
      <c r="I896" t="inlineStr"/>
      <c r="J896" t="inlineStr"/>
      <c r="K896" t="inlineStr"/>
      <c r="L896" t="inlineStr"/>
      <c r="M896" t="inlineStr"/>
      <c r="N896" t="n">
        <v>6.75</v>
      </c>
      <c r="O896" t="inlineStr"/>
      <c r="P896" t="inlineStr"/>
    </row>
    <row r="897" ht="15" customHeight="1">
      <c r="A897" s="154" t="inlineStr">
        <is>
          <t>Produits transformés</t>
        </is>
      </c>
      <c r="B897" t="inlineStr">
        <is>
          <t>Energie</t>
        </is>
      </c>
      <c r="C897" t="inlineStr">
        <is>
          <t>Viande bovine</t>
        </is>
      </c>
      <c r="D897" t="inlineStr">
        <is>
          <t>France</t>
        </is>
      </c>
      <c r="E897" t="inlineStr">
        <is>
          <t>2023</t>
        </is>
      </c>
      <c r="F897" t="inlineStr">
        <is>
          <t>kt</t>
        </is>
      </c>
      <c r="G897" t="inlineStr"/>
      <c r="H897" t="inlineStr"/>
      <c r="I897" t="inlineStr"/>
      <c r="J897" t="inlineStr"/>
      <c r="K897" t="inlineStr"/>
      <c r="L897" t="inlineStr"/>
      <c r="M897" t="inlineStr"/>
      <c r="N897" t="n">
        <v>108</v>
      </c>
      <c r="O897" t="inlineStr"/>
      <c r="P897" t="inlineStr"/>
    </row>
    <row r="898" ht="15" customHeight="1">
      <c r="A898" s="154" t="inlineStr">
        <is>
          <t>Produits transformés</t>
        </is>
      </c>
      <c r="B898" t="inlineStr">
        <is>
          <t>Fertilisation</t>
        </is>
      </c>
      <c r="C898" t="inlineStr">
        <is>
          <t>Viande bovine</t>
        </is>
      </c>
      <c r="D898" t="inlineStr">
        <is>
          <t>France</t>
        </is>
      </c>
      <c r="E898" t="inlineStr">
        <is>
          <t>2023</t>
        </is>
      </c>
      <c r="F898" t="inlineStr">
        <is>
          <t>kt</t>
        </is>
      </c>
      <c r="G898" t="inlineStr"/>
      <c r="H898" t="inlineStr"/>
      <c r="I898" t="inlineStr"/>
      <c r="J898" t="inlineStr"/>
      <c r="K898" t="inlineStr"/>
      <c r="L898" t="inlineStr"/>
      <c r="M898" t="inlineStr"/>
      <c r="N898" t="n">
        <v>20.8</v>
      </c>
      <c r="O898" t="inlineStr"/>
      <c r="P898" t="inlineStr"/>
    </row>
    <row r="899" ht="15" customHeight="1">
      <c r="A899" s="154" t="inlineStr">
        <is>
          <t>Produits transformés</t>
        </is>
      </c>
      <c r="B899" t="inlineStr">
        <is>
          <t>Alimentation animale rente</t>
        </is>
      </c>
      <c r="C899" t="inlineStr">
        <is>
          <t>Viande bovine</t>
        </is>
      </c>
      <c r="D899" t="inlineStr">
        <is>
          <t>France</t>
        </is>
      </c>
      <c r="E899" t="inlineStr">
        <is>
          <t>2023</t>
        </is>
      </c>
      <c r="F899" t="inlineStr">
        <is>
          <t>kt</t>
        </is>
      </c>
      <c r="G899" t="inlineStr"/>
      <c r="H899" t="inlineStr"/>
      <c r="I899" t="inlineStr"/>
      <c r="J899" t="inlineStr"/>
      <c r="K899" t="inlineStr"/>
      <c r="L899" t="inlineStr"/>
      <c r="M899" t="inlineStr"/>
      <c r="N899" t="n">
        <v>6.16</v>
      </c>
      <c r="O899" t="inlineStr"/>
      <c r="P899" t="inlineStr"/>
    </row>
    <row r="900" ht="15" customHeight="1">
      <c r="A900" s="154" t="inlineStr">
        <is>
          <t>Produits transformés</t>
        </is>
      </c>
      <c r="B900" t="inlineStr">
        <is>
          <t>Petfood</t>
        </is>
      </c>
      <c r="C900" t="inlineStr">
        <is>
          <t>Viande bovine</t>
        </is>
      </c>
      <c r="D900" t="inlineStr">
        <is>
          <t>France</t>
        </is>
      </c>
      <c r="E900" t="inlineStr">
        <is>
          <t>2023</t>
        </is>
      </c>
      <c r="F900" t="inlineStr">
        <is>
          <t>kt</t>
        </is>
      </c>
      <c r="G900" t="inlineStr"/>
      <c r="H900" t="inlineStr"/>
      <c r="I900" t="inlineStr"/>
      <c r="J900" t="inlineStr"/>
      <c r="K900" t="inlineStr"/>
      <c r="L900" t="inlineStr"/>
      <c r="M900" t="inlineStr"/>
      <c r="N900" t="n">
        <v>71.7</v>
      </c>
      <c r="O900" t="inlineStr"/>
      <c r="P900" t="inlineStr"/>
    </row>
    <row r="901" ht="15" customHeight="1">
      <c r="A901" s="154" t="inlineStr">
        <is>
          <t>Produits transformés</t>
        </is>
      </c>
      <c r="B901" t="inlineStr">
        <is>
          <t>Aquaculture</t>
        </is>
      </c>
      <c r="C901" t="inlineStr">
        <is>
          <t>Viande bovine</t>
        </is>
      </c>
      <c r="D901" t="inlineStr">
        <is>
          <t>France</t>
        </is>
      </c>
      <c r="E901" t="inlineStr">
        <is>
          <t>2023</t>
        </is>
      </c>
      <c r="F901" t="inlineStr">
        <is>
          <t>kt</t>
        </is>
      </c>
      <c r="G901" t="inlineStr"/>
      <c r="H901" t="inlineStr"/>
      <c r="I901" t="inlineStr"/>
      <c r="J901" t="inlineStr"/>
      <c r="K901" t="inlineStr"/>
      <c r="L901" t="inlineStr"/>
      <c r="M901" t="inlineStr"/>
      <c r="N901" t="n">
        <v>4.18</v>
      </c>
      <c r="O901" t="inlineStr"/>
      <c r="P901" t="inlineStr"/>
    </row>
    <row r="902" ht="15" customHeight="1">
      <c r="A902" s="154" t="inlineStr">
        <is>
          <t>Produits transformés</t>
        </is>
      </c>
      <c r="B902" t="inlineStr">
        <is>
          <t>Autres industries</t>
        </is>
      </c>
      <c r="C902" t="inlineStr">
        <is>
          <t>Viande bovine</t>
        </is>
      </c>
      <c r="D902" t="inlineStr">
        <is>
          <t>France</t>
        </is>
      </c>
      <c r="E902" t="inlineStr">
        <is>
          <t>2023</t>
        </is>
      </c>
      <c r="F902" t="inlineStr">
        <is>
          <t>kt</t>
        </is>
      </c>
      <c r="G902" t="inlineStr"/>
      <c r="H902" t="inlineStr"/>
      <c r="I902" t="inlineStr"/>
      <c r="J902" t="inlineStr"/>
      <c r="K902" t="inlineStr"/>
      <c r="L902" t="inlineStr"/>
      <c r="M902" t="inlineStr"/>
      <c r="N902" t="n">
        <v>7.21</v>
      </c>
      <c r="O902" t="inlineStr"/>
      <c r="P902" t="inlineStr"/>
    </row>
    <row r="903" ht="15" customHeight="1">
      <c r="A903" s="154" t="inlineStr">
        <is>
          <t>Produits transformés</t>
        </is>
      </c>
      <c r="B903" t="inlineStr">
        <is>
          <t>Autres usages (ou usages inconnus)</t>
        </is>
      </c>
      <c r="C903" t="inlineStr">
        <is>
          <t>Viande bovine</t>
        </is>
      </c>
      <c r="D903" t="inlineStr">
        <is>
          <t>France</t>
        </is>
      </c>
      <c r="E903" t="inlineStr">
        <is>
          <t>2023</t>
        </is>
      </c>
      <c r="F903" t="inlineStr">
        <is>
          <t>kt</t>
        </is>
      </c>
      <c r="G903" t="inlineStr"/>
      <c r="H903" t="inlineStr"/>
      <c r="I903" t="inlineStr"/>
      <c r="J903" t="inlineStr"/>
      <c r="K903" t="inlineStr"/>
      <c r="L903" t="inlineStr"/>
      <c r="M903" t="inlineStr"/>
      <c r="N903" t="n">
        <v>4.17</v>
      </c>
      <c r="O903" t="inlineStr"/>
      <c r="P903" t="inlineStr"/>
    </row>
    <row r="904" ht="15" customHeight="1">
      <c r="A904" s="154" t="inlineStr">
        <is>
          <t>Produits transformés</t>
        </is>
      </c>
      <c r="B904" t="inlineStr">
        <is>
          <t>Export</t>
        </is>
      </c>
      <c r="C904" t="inlineStr">
        <is>
          <t>Viande bovine</t>
        </is>
      </c>
      <c r="D904" t="inlineStr">
        <is>
          <t>France</t>
        </is>
      </c>
      <c r="E904" t="inlineStr">
        <is>
          <t>2023</t>
        </is>
      </c>
      <c r="F904" t="inlineStr">
        <is>
          <t>kt</t>
        </is>
      </c>
      <c r="G904" t="inlineStr"/>
      <c r="H904" t="inlineStr"/>
      <c r="I904" t="inlineStr"/>
      <c r="J904" t="inlineStr"/>
      <c r="K904" t="inlineStr"/>
      <c r="L904" t="inlineStr"/>
      <c r="M904" t="inlineStr"/>
      <c r="N904" t="n">
        <v>280</v>
      </c>
      <c r="O904" t="inlineStr"/>
      <c r="P904" t="inlineStr"/>
    </row>
    <row r="905" ht="15" customHeight="1">
      <c r="A905" s="154" t="inlineStr">
        <is>
          <t>Produits transformés</t>
        </is>
      </c>
      <c r="B905" t="inlineStr">
        <is>
          <t>Alimentation animale</t>
        </is>
      </c>
      <c r="C905" t="inlineStr">
        <is>
          <t>Viande bovine</t>
        </is>
      </c>
      <c r="D905" t="inlineStr">
        <is>
          <t>France</t>
        </is>
      </c>
      <c r="E905" t="inlineStr">
        <is>
          <t>2023</t>
        </is>
      </c>
      <c r="F905" t="inlineStr">
        <is>
          <t>kt</t>
        </is>
      </c>
      <c r="G905" t="inlineStr"/>
      <c r="H905" t="inlineStr"/>
      <c r="I905" t="inlineStr"/>
      <c r="J905" t="inlineStr"/>
      <c r="K905" t="inlineStr"/>
      <c r="L905" t="inlineStr"/>
      <c r="M905" t="inlineStr"/>
      <c r="N905" t="n">
        <v>82</v>
      </c>
      <c r="O905" t="inlineStr"/>
      <c r="P905" t="inlineStr"/>
    </row>
    <row r="906" ht="15" customHeight="1">
      <c r="A906" s="154" t="inlineStr">
        <is>
          <t>Produits transformés</t>
        </is>
      </c>
      <c r="B906" t="inlineStr">
        <is>
          <t>Usages alimentaires</t>
        </is>
      </c>
      <c r="C906" t="inlineStr">
        <is>
          <t>Viande bovine</t>
        </is>
      </c>
      <c r="D906" t="inlineStr">
        <is>
          <t>France</t>
        </is>
      </c>
      <c r="E906" t="inlineStr">
        <is>
          <t>2023</t>
        </is>
      </c>
      <c r="F906" t="inlineStr">
        <is>
          <t>kt</t>
        </is>
      </c>
      <c r="G906" t="inlineStr"/>
      <c r="H906" t="inlineStr"/>
      <c r="I906" t="inlineStr"/>
      <c r="J906" t="inlineStr"/>
      <c r="K906" t="inlineStr"/>
      <c r="L906" t="inlineStr"/>
      <c r="M906" t="inlineStr"/>
      <c r="N906" t="n">
        <v>88.8</v>
      </c>
      <c r="O906" t="inlineStr"/>
      <c r="P906" t="inlineStr"/>
    </row>
    <row r="907" ht="15" customHeight="1">
      <c r="A907" s="154" t="inlineStr">
        <is>
          <t>Produits transformés</t>
        </is>
      </c>
      <c r="B907" t="inlineStr">
        <is>
          <t>Débouchés</t>
        </is>
      </c>
      <c r="C907" t="inlineStr">
        <is>
          <t>Viande bovine</t>
        </is>
      </c>
      <c r="D907" t="inlineStr">
        <is>
          <t>France</t>
        </is>
      </c>
      <c r="E907" t="inlineStr">
        <is>
          <t>2023</t>
        </is>
      </c>
      <c r="F907" t="inlineStr">
        <is>
          <t>kt</t>
        </is>
      </c>
      <c r="G907" t="inlineStr"/>
      <c r="H907" t="inlineStr"/>
      <c r="I907" t="inlineStr"/>
      <c r="J907" t="inlineStr"/>
      <c r="K907" t="inlineStr"/>
      <c r="L907" t="inlineStr"/>
      <c r="M907" t="inlineStr"/>
      <c r="N907" t="n">
        <v>229</v>
      </c>
      <c r="O907" t="inlineStr"/>
      <c r="P907" t="inlineStr"/>
    </row>
    <row r="908" ht="15" customHeight="1">
      <c r="A908" s="154" t="inlineStr">
        <is>
          <t>Produits transformés</t>
        </is>
      </c>
      <c r="B908" t="inlineStr">
        <is>
          <t>Usages non-alimentaires</t>
        </is>
      </c>
      <c r="C908" t="inlineStr">
        <is>
          <t>Viande bovine</t>
        </is>
      </c>
      <c r="D908" t="inlineStr">
        <is>
          <t>France</t>
        </is>
      </c>
      <c r="E908" t="inlineStr">
        <is>
          <t>2023</t>
        </is>
      </c>
      <c r="F908" t="inlineStr">
        <is>
          <t>kt</t>
        </is>
      </c>
      <c r="G908" t="inlineStr"/>
      <c r="H908" t="inlineStr"/>
      <c r="I908" t="inlineStr"/>
      <c r="J908" t="inlineStr"/>
      <c r="K908" t="inlineStr"/>
      <c r="L908" t="inlineStr"/>
      <c r="M908" t="inlineStr"/>
      <c r="N908" t="n">
        <v>136</v>
      </c>
      <c r="O908" t="inlineStr"/>
      <c r="P908" t="inlineStr"/>
    </row>
    <row r="909" ht="15" customHeight="1">
      <c r="A909" s="154" t="inlineStr">
        <is>
          <t>Produits transformés</t>
        </is>
      </c>
      <c r="B909" t="inlineStr">
        <is>
          <t>Autres IAA</t>
        </is>
      </c>
      <c r="C909" t="inlineStr">
        <is>
          <t>Viande bovine</t>
        </is>
      </c>
      <c r="D909" t="inlineStr">
        <is>
          <t>France</t>
        </is>
      </c>
      <c r="E909" t="inlineStr">
        <is>
          <t>2023</t>
        </is>
      </c>
      <c r="F909" t="inlineStr">
        <is>
          <t>kt</t>
        </is>
      </c>
      <c r="G909" t="inlineStr"/>
      <c r="H909" t="inlineStr"/>
      <c r="I909" t="inlineStr"/>
      <c r="J909" t="inlineStr"/>
      <c r="K909" t="inlineStr"/>
      <c r="L909" t="inlineStr"/>
      <c r="M909" t="inlineStr"/>
      <c r="N909" t="n">
        <v>6.75</v>
      </c>
      <c r="O909" t="inlineStr"/>
      <c r="P909" t="inlineStr"/>
    </row>
    <row r="910" ht="15" customHeight="1">
      <c r="A910" s="154" t="inlineStr">
        <is>
          <t>Produits transformés</t>
        </is>
      </c>
      <c r="B910" t="inlineStr">
        <is>
          <t>Alimentation humaine</t>
        </is>
      </c>
      <c r="C910" t="inlineStr">
        <is>
          <t>Viande bovine</t>
        </is>
      </c>
      <c r="D910" t="inlineStr">
        <is>
          <t>France</t>
        </is>
      </c>
      <c r="E910" t="inlineStr">
        <is>
          <t>2023</t>
        </is>
      </c>
      <c r="F910" t="inlineStr">
        <is>
          <t>kt</t>
        </is>
      </c>
      <c r="G910" t="inlineStr"/>
      <c r="H910" t="inlineStr"/>
      <c r="I910" t="inlineStr"/>
      <c r="J910" t="inlineStr"/>
      <c r="K910" t="inlineStr"/>
      <c r="L910" t="inlineStr"/>
      <c r="M910" t="inlineStr"/>
      <c r="N910" t="n">
        <v>6.75</v>
      </c>
      <c r="O910" t="inlineStr"/>
      <c r="P910" t="inlineStr"/>
    </row>
    <row r="911" ht="15" customHeight="1">
      <c r="A911" s="154" t="inlineStr">
        <is>
          <t>Farines et graisses animales</t>
        </is>
      </c>
      <c r="B911" t="inlineStr">
        <is>
          <t>Energie</t>
        </is>
      </c>
      <c r="C911" t="inlineStr">
        <is>
          <t>Viande bovine</t>
        </is>
      </c>
      <c r="D911" t="inlineStr">
        <is>
          <t>France</t>
        </is>
      </c>
      <c r="E911" t="inlineStr">
        <is>
          <t>2023</t>
        </is>
      </c>
      <c r="F911" t="inlineStr">
        <is>
          <t>kt</t>
        </is>
      </c>
      <c r="G911" t="inlineStr"/>
      <c r="H911" t="inlineStr"/>
      <c r="I911" t="inlineStr"/>
      <c r="J911" t="inlineStr"/>
      <c r="K911" t="inlineStr"/>
      <c r="L911" t="inlineStr"/>
      <c r="M911" t="inlineStr"/>
      <c r="N911" t="n">
        <v>92.90000000000001</v>
      </c>
      <c r="O911" t="inlineStr"/>
      <c r="P911" t="inlineStr"/>
    </row>
    <row r="912" ht="15" customHeight="1">
      <c r="A912" s="154" t="inlineStr">
        <is>
          <t>Farines et graisses animales</t>
        </is>
      </c>
      <c r="B912" t="inlineStr">
        <is>
          <t>Fertilisation</t>
        </is>
      </c>
      <c r="C912" t="inlineStr">
        <is>
          <t>Viande bovine</t>
        </is>
      </c>
      <c r="D912" t="inlineStr">
        <is>
          <t>France</t>
        </is>
      </c>
      <c r="E912" t="inlineStr">
        <is>
          <t>2023</t>
        </is>
      </c>
      <c r="F912" t="inlineStr">
        <is>
          <t>kt</t>
        </is>
      </c>
      <c r="G912" t="inlineStr"/>
      <c r="H912" t="inlineStr"/>
      <c r="I912" t="inlineStr"/>
      <c r="J912" t="inlineStr"/>
      <c r="K912" t="inlineStr"/>
      <c r="L912" t="inlineStr"/>
      <c r="M912" t="inlineStr"/>
      <c r="N912" t="n">
        <v>19.1</v>
      </c>
      <c r="O912" t="inlineStr"/>
      <c r="P912" t="inlineStr"/>
    </row>
    <row r="913" ht="15" customHeight="1">
      <c r="A913" s="154" t="inlineStr">
        <is>
          <t>Farines et graisses animales</t>
        </is>
      </c>
      <c r="B913" t="inlineStr">
        <is>
          <t>Usages non-alimentaires</t>
        </is>
      </c>
      <c r="C913" t="inlineStr">
        <is>
          <t>Viande bovine</t>
        </is>
      </c>
      <c r="D913" t="inlineStr">
        <is>
          <t>France</t>
        </is>
      </c>
      <c r="E913" t="inlineStr">
        <is>
          <t>2023</t>
        </is>
      </c>
      <c r="F913" t="inlineStr">
        <is>
          <t>kt</t>
        </is>
      </c>
      <c r="G913" t="inlineStr"/>
      <c r="H913" t="inlineStr"/>
      <c r="I913" t="inlineStr"/>
      <c r="J913" t="inlineStr"/>
      <c r="K913" t="inlineStr"/>
      <c r="L913" t="inlineStr"/>
      <c r="M913" t="inlineStr"/>
      <c r="N913" t="n">
        <v>112</v>
      </c>
      <c r="O913" t="inlineStr"/>
      <c r="P913" t="inlineStr"/>
    </row>
    <row r="914" ht="15" customHeight="1">
      <c r="A914" s="154" t="inlineStr">
        <is>
          <t>Farines et graisses animales</t>
        </is>
      </c>
      <c r="B914" t="inlineStr">
        <is>
          <t>Débouchés</t>
        </is>
      </c>
      <c r="C914" t="inlineStr">
        <is>
          <t>Viande bovine</t>
        </is>
      </c>
      <c r="D914" t="inlineStr">
        <is>
          <t>France</t>
        </is>
      </c>
      <c r="E914" t="inlineStr">
        <is>
          <t>2023</t>
        </is>
      </c>
      <c r="F914" t="inlineStr">
        <is>
          <t>kt</t>
        </is>
      </c>
      <c r="G914" t="inlineStr"/>
      <c r="H914" t="inlineStr"/>
      <c r="I914" t="inlineStr"/>
      <c r="J914" t="inlineStr"/>
      <c r="K914" t="inlineStr"/>
      <c r="L914" t="inlineStr"/>
      <c r="M914" t="inlineStr"/>
      <c r="N914" t="n">
        <v>112</v>
      </c>
      <c r="O914" t="inlineStr"/>
      <c r="P914" t="inlineStr"/>
    </row>
    <row r="915" ht="15" customHeight="1">
      <c r="A915" s="154" t="inlineStr">
        <is>
          <t>Farines animales</t>
        </is>
      </c>
      <c r="B915" t="inlineStr">
        <is>
          <t>Energie</t>
        </is>
      </c>
      <c r="C915" t="inlineStr">
        <is>
          <t>Viande bovine</t>
        </is>
      </c>
      <c r="D915" t="inlineStr">
        <is>
          <t>France</t>
        </is>
      </c>
      <c r="E915" t="inlineStr">
        <is>
          <t>2023</t>
        </is>
      </c>
      <c r="F915" t="inlineStr">
        <is>
          <t>kt</t>
        </is>
      </c>
      <c r="G915" t="inlineStr">
        <is>
          <t>Valorisation des farines animales en énergie = 62  (SIFCO)</t>
        </is>
      </c>
      <c r="H915" t="inlineStr">
        <is>
          <t>SIFCO</t>
        </is>
      </c>
      <c r="I915" t="inlineStr">
        <is>
          <t>Statistique comprenant également les autres espèces ainsi que les exportations = extrapolation à partir de la production de C3 de chaque espèce et des exportations tous débouchés confondus</t>
        </is>
      </c>
      <c r="J915" t="inlineStr">
        <is>
          <t>Volume</t>
        </is>
      </c>
      <c r="K915" t="inlineStr">
        <is>
          <t>Valorisation des farines animales en énergie</t>
        </is>
      </c>
      <c r="L915" t="inlineStr">
        <is>
          <t>Coproduits - SIFCO</t>
        </is>
      </c>
      <c r="M915" t="inlineStr">
        <is>
          <t>Très faible</t>
        </is>
      </c>
      <c r="N915" t="n">
        <v>62.3</v>
      </c>
      <c r="O915" t="inlineStr"/>
      <c r="P915" t="inlineStr"/>
    </row>
    <row r="916" ht="15" customHeight="1">
      <c r="A916" s="154" t="inlineStr">
        <is>
          <t>Farines animales</t>
        </is>
      </c>
      <c r="B916" t="inlineStr">
        <is>
          <t>Fertilisation</t>
        </is>
      </c>
      <c r="C916" t="inlineStr">
        <is>
          <t>Viande bovine</t>
        </is>
      </c>
      <c r="D916" t="inlineStr">
        <is>
          <t>France</t>
        </is>
      </c>
      <c r="E916" t="inlineStr">
        <is>
          <t>2023</t>
        </is>
      </c>
      <c r="F916" t="inlineStr">
        <is>
          <t>kt</t>
        </is>
      </c>
      <c r="G916" t="inlineStr">
        <is>
          <t>Valorisation des farines animales en fertilisation = 19  (SIFCO)</t>
        </is>
      </c>
      <c r="H916" t="inlineStr">
        <is>
          <t>SIFCO</t>
        </is>
      </c>
      <c r="I916" t="inlineStr">
        <is>
          <t>Statistique comprenant également les autres espèces ainsi que les exportations = extrapolation à partir de la production de C3 de chaque espèce et des exportations tous débouchés confondus</t>
        </is>
      </c>
      <c r="J916" t="inlineStr">
        <is>
          <t>Volume</t>
        </is>
      </c>
      <c r="K916" t="inlineStr">
        <is>
          <t>Valorisation des farines animales en fertilisation</t>
        </is>
      </c>
      <c r="L916" t="inlineStr">
        <is>
          <t>Coproduits - SIFCO</t>
        </is>
      </c>
      <c r="M916" t="inlineStr">
        <is>
          <t>Très faible</t>
        </is>
      </c>
      <c r="N916" t="n">
        <v>19.1</v>
      </c>
      <c r="O916" t="inlineStr"/>
      <c r="P916" t="inlineStr"/>
    </row>
    <row r="917" ht="15" customHeight="1">
      <c r="A917" s="154" t="inlineStr">
        <is>
          <t>Farines animales</t>
        </is>
      </c>
      <c r="B917" t="inlineStr">
        <is>
          <t>Usages non-alimentaires</t>
        </is>
      </c>
      <c r="C917" t="inlineStr">
        <is>
          <t>Viande bovine</t>
        </is>
      </c>
      <c r="D917" t="inlineStr">
        <is>
          <t>France</t>
        </is>
      </c>
      <c r="E917" t="inlineStr">
        <is>
          <t>2023</t>
        </is>
      </c>
      <c r="F917" t="inlineStr">
        <is>
          <t>kt</t>
        </is>
      </c>
      <c r="G917" t="inlineStr"/>
      <c r="H917" t="inlineStr"/>
      <c r="I917" t="inlineStr"/>
      <c r="J917" t="inlineStr"/>
      <c r="K917" t="inlineStr"/>
      <c r="L917" t="inlineStr"/>
      <c r="M917" t="inlineStr"/>
      <c r="N917" t="n">
        <v>81.40000000000001</v>
      </c>
      <c r="O917" t="inlineStr"/>
      <c r="P917" t="inlineStr"/>
    </row>
    <row r="918" ht="15" customHeight="1">
      <c r="A918" s="154" t="inlineStr">
        <is>
          <t>Farines animales</t>
        </is>
      </c>
      <c r="B918" t="inlineStr">
        <is>
          <t>Débouchés</t>
        </is>
      </c>
      <c r="C918" t="inlineStr">
        <is>
          <t>Viande bovine</t>
        </is>
      </c>
      <c r="D918" t="inlineStr">
        <is>
          <t>France</t>
        </is>
      </c>
      <c r="E918" t="inlineStr">
        <is>
          <t>2023</t>
        </is>
      </c>
      <c r="F918" t="inlineStr">
        <is>
          <t>kt</t>
        </is>
      </c>
      <c r="G918" t="inlineStr"/>
      <c r="H918" t="inlineStr"/>
      <c r="I918" t="inlineStr"/>
      <c r="J918" t="inlineStr"/>
      <c r="K918" t="inlineStr"/>
      <c r="L918" t="inlineStr"/>
      <c r="M918" t="inlineStr"/>
      <c r="N918" t="n">
        <v>81.40000000000001</v>
      </c>
      <c r="O918" t="inlineStr"/>
      <c r="P918" t="inlineStr"/>
    </row>
    <row r="919" ht="15" customHeight="1">
      <c r="A919" s="154" t="inlineStr">
        <is>
          <t>Graisses animales</t>
        </is>
      </c>
      <c r="B919" t="inlineStr">
        <is>
          <t>Energie</t>
        </is>
      </c>
      <c r="C919" t="inlineStr">
        <is>
          <t>Viande bovine</t>
        </is>
      </c>
      <c r="D919" t="inlineStr">
        <is>
          <t>France</t>
        </is>
      </c>
      <c r="E919" t="inlineStr">
        <is>
          <t>2023</t>
        </is>
      </c>
      <c r="F919" t="inlineStr">
        <is>
          <t>kt</t>
        </is>
      </c>
      <c r="G919" t="inlineStr">
        <is>
          <t>Valorisation des graisses animales en énergie = 31  (SIFCO)</t>
        </is>
      </c>
      <c r="H919" t="inlineStr">
        <is>
          <t>SIFCO</t>
        </is>
      </c>
      <c r="I919" t="inlineStr">
        <is>
          <t>Statistique comprenant également les autres espèces ainsi que les exportations = extrapolation à partir de la production de C3 de chaque espèce et des exportations tous débouchés confondus</t>
        </is>
      </c>
      <c r="J919" t="inlineStr">
        <is>
          <t>Volume</t>
        </is>
      </c>
      <c r="K919" t="inlineStr">
        <is>
          <t>Valorisation des graisses animales en énergie</t>
        </is>
      </c>
      <c r="L919" t="inlineStr">
        <is>
          <t>Coproduits - SIFCO</t>
        </is>
      </c>
      <c r="M919" t="inlineStr">
        <is>
          <t>Très faible</t>
        </is>
      </c>
      <c r="N919" t="n">
        <v>30.7</v>
      </c>
      <c r="O919" t="inlineStr"/>
      <c r="P919" t="inlineStr"/>
    </row>
    <row r="920" ht="15" customHeight="1">
      <c r="A920" s="154" t="inlineStr">
        <is>
          <t>Graisses animales</t>
        </is>
      </c>
      <c r="B920" t="inlineStr">
        <is>
          <t>Usages non-alimentaires</t>
        </is>
      </c>
      <c r="C920" t="inlineStr">
        <is>
          <t>Viande bovine</t>
        </is>
      </c>
      <c r="D920" t="inlineStr">
        <is>
          <t>France</t>
        </is>
      </c>
      <c r="E920" t="inlineStr">
        <is>
          <t>2023</t>
        </is>
      </c>
      <c r="F920" t="inlineStr">
        <is>
          <t>kt</t>
        </is>
      </c>
      <c r="G920" t="inlineStr"/>
      <c r="H920" t="inlineStr"/>
      <c r="I920" t="inlineStr"/>
      <c r="J920" t="inlineStr"/>
      <c r="K920" t="inlineStr"/>
      <c r="L920" t="inlineStr"/>
      <c r="M920" t="inlineStr"/>
      <c r="N920" t="n">
        <v>30.7</v>
      </c>
      <c r="O920" t="inlineStr"/>
      <c r="P920" t="inlineStr"/>
    </row>
    <row r="921" ht="15" customHeight="1">
      <c r="A921" s="154" t="inlineStr">
        <is>
          <t>Graisses animales</t>
        </is>
      </c>
      <c r="B921" t="inlineStr">
        <is>
          <t>Débouchés</t>
        </is>
      </c>
      <c r="C921" t="inlineStr">
        <is>
          <t>Viande bovine</t>
        </is>
      </c>
      <c r="D921" t="inlineStr">
        <is>
          <t>France</t>
        </is>
      </c>
      <c r="E921" t="inlineStr">
        <is>
          <t>2023</t>
        </is>
      </c>
      <c r="F921" t="inlineStr">
        <is>
          <t>kt</t>
        </is>
      </c>
      <c r="G921" t="inlineStr"/>
      <c r="H921" t="inlineStr"/>
      <c r="I921" t="inlineStr"/>
      <c r="J921" t="inlineStr"/>
      <c r="K921" t="inlineStr"/>
      <c r="L921" t="inlineStr"/>
      <c r="M921" t="inlineStr"/>
      <c r="N921" t="n">
        <v>30.7</v>
      </c>
      <c r="O921" t="inlineStr"/>
      <c r="P921" t="inlineStr"/>
    </row>
    <row r="922" ht="15" customHeight="1">
      <c r="A922" s="154" t="inlineStr">
        <is>
          <t>PAT et CGA</t>
        </is>
      </c>
      <c r="B922" t="inlineStr">
        <is>
          <t>Alimentation animale rente</t>
        </is>
      </c>
      <c r="C922" t="inlineStr">
        <is>
          <t>Viande bovine</t>
        </is>
      </c>
      <c r="D922" t="inlineStr">
        <is>
          <t>France</t>
        </is>
      </c>
      <c r="E922" t="inlineStr">
        <is>
          <t>2023</t>
        </is>
      </c>
      <c r="F922" t="inlineStr">
        <is>
          <t>kt</t>
        </is>
      </c>
      <c r="G922" t="inlineStr"/>
      <c r="H922" t="inlineStr"/>
      <c r="I922" t="inlineStr"/>
      <c r="J922" t="inlineStr"/>
      <c r="K922" t="inlineStr"/>
      <c r="L922" t="inlineStr"/>
      <c r="M922" t="inlineStr"/>
      <c r="N922" t="n">
        <v>6.16</v>
      </c>
      <c r="O922" t="inlineStr"/>
      <c r="P922" t="inlineStr"/>
    </row>
    <row r="923" ht="15" customHeight="1">
      <c r="A923" s="154" t="inlineStr">
        <is>
          <t>PAT et CGA</t>
        </is>
      </c>
      <c r="B923" t="inlineStr">
        <is>
          <t>Petfood</t>
        </is>
      </c>
      <c r="C923" t="inlineStr">
        <is>
          <t>Viande bovine</t>
        </is>
      </c>
      <c r="D923" t="inlineStr">
        <is>
          <t>France</t>
        </is>
      </c>
      <c r="E923" t="inlineStr">
        <is>
          <t>2023</t>
        </is>
      </c>
      <c r="F923" t="inlineStr">
        <is>
          <t>kt</t>
        </is>
      </c>
      <c r="G923" t="inlineStr"/>
      <c r="H923" t="inlineStr"/>
      <c r="I923" t="inlineStr"/>
      <c r="J923" t="inlineStr"/>
      <c r="K923" t="inlineStr"/>
      <c r="L923" t="inlineStr"/>
      <c r="M923" t="inlineStr"/>
      <c r="N923" t="n">
        <v>71.7</v>
      </c>
      <c r="O923" t="inlineStr"/>
      <c r="P923" t="inlineStr"/>
    </row>
    <row r="924" ht="15" customHeight="1">
      <c r="A924" s="154" t="inlineStr">
        <is>
          <t>PAT et CGA</t>
        </is>
      </c>
      <c r="B924" t="inlineStr">
        <is>
          <t>Aquaculture</t>
        </is>
      </c>
      <c r="C924" t="inlineStr">
        <is>
          <t>Viande bovine</t>
        </is>
      </c>
      <c r="D924" t="inlineStr">
        <is>
          <t>France</t>
        </is>
      </c>
      <c r="E924" t="inlineStr">
        <is>
          <t>2023</t>
        </is>
      </c>
      <c r="F924" t="inlineStr">
        <is>
          <t>kt</t>
        </is>
      </c>
      <c r="G924" t="inlineStr"/>
      <c r="H924" t="inlineStr"/>
      <c r="I924" t="inlineStr"/>
      <c r="J924" t="inlineStr"/>
      <c r="K924" t="inlineStr"/>
      <c r="L924" t="inlineStr"/>
      <c r="M924" t="inlineStr"/>
      <c r="N924" t="n">
        <v>4.18</v>
      </c>
      <c r="O924" t="inlineStr"/>
      <c r="P924" t="inlineStr"/>
    </row>
    <row r="925" ht="15" customHeight="1">
      <c r="A925" s="154" t="inlineStr">
        <is>
          <t>PAT et CGA</t>
        </is>
      </c>
      <c r="B925" t="inlineStr">
        <is>
          <t>Energie</t>
        </is>
      </c>
      <c r="C925" t="inlineStr">
        <is>
          <t>Viande bovine</t>
        </is>
      </c>
      <c r="D925" t="inlineStr">
        <is>
          <t>France</t>
        </is>
      </c>
      <c r="E925" t="inlineStr">
        <is>
          <t>2023</t>
        </is>
      </c>
      <c r="F925" t="inlineStr">
        <is>
          <t>kt</t>
        </is>
      </c>
      <c r="G925" t="inlineStr"/>
      <c r="H925" t="inlineStr"/>
      <c r="I925" t="inlineStr"/>
      <c r="J925" t="inlineStr"/>
      <c r="K925" t="inlineStr"/>
      <c r="L925" t="inlineStr"/>
      <c r="M925" t="inlineStr"/>
      <c r="N925" t="n">
        <v>15.4</v>
      </c>
      <c r="O925" t="inlineStr"/>
      <c r="P925" t="inlineStr"/>
    </row>
    <row r="926" ht="15" customHeight="1">
      <c r="A926" s="154" t="inlineStr">
        <is>
          <t>PAT et CGA</t>
        </is>
      </c>
      <c r="B926" t="inlineStr">
        <is>
          <t>Fertilisation</t>
        </is>
      </c>
      <c r="C926" t="inlineStr">
        <is>
          <t>Viande bovine</t>
        </is>
      </c>
      <c r="D926" t="inlineStr">
        <is>
          <t>France</t>
        </is>
      </c>
      <c r="E926" t="inlineStr">
        <is>
          <t>2023</t>
        </is>
      </c>
      <c r="F926" t="inlineStr">
        <is>
          <t>kt</t>
        </is>
      </c>
      <c r="G926" t="inlineStr"/>
      <c r="H926" t="inlineStr"/>
      <c r="I926" t="inlineStr"/>
      <c r="J926" t="inlineStr"/>
      <c r="K926" t="inlineStr"/>
      <c r="L926" t="inlineStr"/>
      <c r="M926" t="inlineStr"/>
      <c r="N926" t="n">
        <v>1.71</v>
      </c>
      <c r="O926" t="inlineStr"/>
      <c r="P926" t="inlineStr"/>
    </row>
    <row r="927" ht="15" customHeight="1">
      <c r="A927" s="154" t="inlineStr">
        <is>
          <t>PAT et CGA</t>
        </is>
      </c>
      <c r="B927" t="inlineStr">
        <is>
          <t>Autres industries</t>
        </is>
      </c>
      <c r="C927" t="inlineStr">
        <is>
          <t>Viande bovine</t>
        </is>
      </c>
      <c r="D927" t="inlineStr">
        <is>
          <t>France</t>
        </is>
      </c>
      <c r="E927" t="inlineStr">
        <is>
          <t>2023</t>
        </is>
      </c>
      <c r="F927" t="inlineStr">
        <is>
          <t>kt</t>
        </is>
      </c>
      <c r="G927" t="inlineStr"/>
      <c r="H927" t="inlineStr"/>
      <c r="I927" t="inlineStr"/>
      <c r="J927" t="inlineStr"/>
      <c r="K927" t="inlineStr"/>
      <c r="L927" t="inlineStr"/>
      <c r="M927" t="inlineStr"/>
      <c r="N927" t="n">
        <v>7.21</v>
      </c>
      <c r="O927" t="inlineStr"/>
      <c r="P927" t="inlineStr"/>
    </row>
    <row r="928" ht="15" customHeight="1">
      <c r="A928" s="154" t="inlineStr">
        <is>
          <t>PAT et CGA</t>
        </is>
      </c>
      <c r="B928" t="inlineStr">
        <is>
          <t>Autres usages (ou usages inconnus)</t>
        </is>
      </c>
      <c r="C928" t="inlineStr">
        <is>
          <t>Viande bovine</t>
        </is>
      </c>
      <c r="D928" t="inlineStr">
        <is>
          <t>France</t>
        </is>
      </c>
      <c r="E928" t="inlineStr">
        <is>
          <t>2023</t>
        </is>
      </c>
      <c r="F928" t="inlineStr">
        <is>
          <t>kt</t>
        </is>
      </c>
      <c r="G928" t="inlineStr"/>
      <c r="H928" t="inlineStr"/>
      <c r="I928" t="inlineStr"/>
      <c r="J928" t="inlineStr"/>
      <c r="K928" t="inlineStr"/>
      <c r="L928" t="inlineStr"/>
      <c r="M928" t="inlineStr"/>
      <c r="N928" t="n">
        <v>4.17</v>
      </c>
      <c r="O928" t="inlineStr"/>
      <c r="P928" t="inlineStr"/>
    </row>
    <row r="929" ht="15" customHeight="1">
      <c r="A929" s="154" t="inlineStr">
        <is>
          <t>PAT et CGA</t>
        </is>
      </c>
      <c r="B929" t="inlineStr">
        <is>
          <t>Export</t>
        </is>
      </c>
      <c r="C929" t="inlineStr">
        <is>
          <t>Viande bovine</t>
        </is>
      </c>
      <c r="D929" t="inlineStr">
        <is>
          <t>France</t>
        </is>
      </c>
      <c r="E929" t="inlineStr">
        <is>
          <t>2023</t>
        </is>
      </c>
      <c r="F929" t="inlineStr">
        <is>
          <t>kt</t>
        </is>
      </c>
      <c r="G929" t="inlineStr"/>
      <c r="H929" t="inlineStr"/>
      <c r="I929" t="inlineStr"/>
      <c r="J929" t="inlineStr"/>
      <c r="K929" t="inlineStr"/>
      <c r="L929" t="inlineStr"/>
      <c r="M929" t="inlineStr"/>
      <c r="N929" t="n">
        <v>280</v>
      </c>
      <c r="O929" t="inlineStr"/>
      <c r="P929" t="inlineStr"/>
    </row>
    <row r="930" ht="15" customHeight="1">
      <c r="A930" s="154" t="inlineStr">
        <is>
          <t>PAT et CGA</t>
        </is>
      </c>
      <c r="B930" t="inlineStr">
        <is>
          <t>Alimentation animale</t>
        </is>
      </c>
      <c r="C930" t="inlineStr">
        <is>
          <t>Viande bovine</t>
        </is>
      </c>
      <c r="D930" t="inlineStr">
        <is>
          <t>France</t>
        </is>
      </c>
      <c r="E930" t="inlineStr">
        <is>
          <t>2023</t>
        </is>
      </c>
      <c r="F930" t="inlineStr">
        <is>
          <t>kt</t>
        </is>
      </c>
      <c r="G930" t="inlineStr"/>
      <c r="H930" t="inlineStr"/>
      <c r="I930" t="inlineStr"/>
      <c r="J930" t="inlineStr"/>
      <c r="K930" t="inlineStr"/>
      <c r="L930" t="inlineStr"/>
      <c r="M930" t="inlineStr"/>
      <c r="N930" t="n">
        <v>82</v>
      </c>
      <c r="O930" t="inlineStr"/>
      <c r="P930" t="inlineStr"/>
    </row>
    <row r="931" ht="15" customHeight="1">
      <c r="A931" s="154" t="inlineStr">
        <is>
          <t>PAT et CGA</t>
        </is>
      </c>
      <c r="B931" t="inlineStr">
        <is>
          <t>Usages alimentaires</t>
        </is>
      </c>
      <c r="C931" t="inlineStr">
        <is>
          <t>Viande bovine</t>
        </is>
      </c>
      <c r="D931" t="inlineStr">
        <is>
          <t>France</t>
        </is>
      </c>
      <c r="E931" t="inlineStr">
        <is>
          <t>2023</t>
        </is>
      </c>
      <c r="F931" t="inlineStr">
        <is>
          <t>kt</t>
        </is>
      </c>
      <c r="G931" t="inlineStr"/>
      <c r="H931" t="inlineStr"/>
      <c r="I931" t="inlineStr"/>
      <c r="J931" t="inlineStr"/>
      <c r="K931" t="inlineStr"/>
      <c r="L931" t="inlineStr"/>
      <c r="M931" t="inlineStr"/>
      <c r="N931" t="n">
        <v>88.8</v>
      </c>
      <c r="O931" t="inlineStr"/>
      <c r="P931" t="inlineStr"/>
    </row>
    <row r="932" ht="15" customHeight="1">
      <c r="A932" s="154" t="inlineStr">
        <is>
          <t>PAT et CGA</t>
        </is>
      </c>
      <c r="B932" t="inlineStr">
        <is>
          <t>Débouchés</t>
        </is>
      </c>
      <c r="C932" t="inlineStr">
        <is>
          <t>Viande bovine</t>
        </is>
      </c>
      <c r="D932" t="inlineStr">
        <is>
          <t>France</t>
        </is>
      </c>
      <c r="E932" t="inlineStr">
        <is>
          <t>2023</t>
        </is>
      </c>
      <c r="F932" t="inlineStr">
        <is>
          <t>kt</t>
        </is>
      </c>
      <c r="G932" t="inlineStr"/>
      <c r="H932" t="inlineStr"/>
      <c r="I932" t="inlineStr"/>
      <c r="J932" t="inlineStr"/>
      <c r="K932" t="inlineStr"/>
      <c r="L932" t="inlineStr"/>
      <c r="M932" t="inlineStr"/>
      <c r="N932" t="n">
        <v>117</v>
      </c>
      <c r="O932" t="inlineStr"/>
      <c r="P932" t="inlineStr"/>
    </row>
    <row r="933" ht="15" customHeight="1">
      <c r="A933" s="154" t="inlineStr">
        <is>
          <t>PAT et CGA</t>
        </is>
      </c>
      <c r="B933" t="inlineStr">
        <is>
          <t>Usages non-alimentaires</t>
        </is>
      </c>
      <c r="C933" t="inlineStr">
        <is>
          <t>Viande bovine</t>
        </is>
      </c>
      <c r="D933" t="inlineStr">
        <is>
          <t>France</t>
        </is>
      </c>
      <c r="E933" t="inlineStr">
        <is>
          <t>2023</t>
        </is>
      </c>
      <c r="F933" t="inlineStr">
        <is>
          <t>kt</t>
        </is>
      </c>
      <c r="G933" t="inlineStr"/>
      <c r="H933" t="inlineStr"/>
      <c r="I933" t="inlineStr"/>
      <c r="J933" t="inlineStr"/>
      <c r="K933" t="inlineStr"/>
      <c r="L933" t="inlineStr"/>
      <c r="M933" t="inlineStr"/>
      <c r="N933" t="n">
        <v>24.4</v>
      </c>
      <c r="O933" t="inlineStr"/>
      <c r="P933" t="inlineStr"/>
    </row>
    <row r="934" ht="15" customHeight="1">
      <c r="A934" s="154" t="inlineStr">
        <is>
          <t>PAT et CGA</t>
        </is>
      </c>
      <c r="B934" t="inlineStr">
        <is>
          <t>Autres IAA</t>
        </is>
      </c>
      <c r="C934" t="inlineStr">
        <is>
          <t>Viande bovine</t>
        </is>
      </c>
      <c r="D934" t="inlineStr">
        <is>
          <t>France</t>
        </is>
      </c>
      <c r="E934" t="inlineStr">
        <is>
          <t>2023</t>
        </is>
      </c>
      <c r="F934" t="inlineStr">
        <is>
          <t>kt</t>
        </is>
      </c>
      <c r="G934" t="inlineStr"/>
      <c r="H934" t="inlineStr"/>
      <c r="I934" t="inlineStr"/>
      <c r="J934" t="inlineStr"/>
      <c r="K934" t="inlineStr"/>
      <c r="L934" t="inlineStr"/>
      <c r="M934" t="inlineStr"/>
      <c r="N934" t="n">
        <v>6.75</v>
      </c>
      <c r="O934" t="inlineStr"/>
      <c r="P934" t="inlineStr"/>
    </row>
    <row r="935" ht="15" customHeight="1">
      <c r="A935" s="154" t="inlineStr">
        <is>
          <t>PAT et CGA</t>
        </is>
      </c>
      <c r="B935" t="inlineStr">
        <is>
          <t>Alimentation humaine</t>
        </is>
      </c>
      <c r="C935" t="inlineStr">
        <is>
          <t>Viande bovine</t>
        </is>
      </c>
      <c r="D935" t="inlineStr">
        <is>
          <t>France</t>
        </is>
      </c>
      <c r="E935" t="inlineStr">
        <is>
          <t>2023</t>
        </is>
      </c>
      <c r="F935" t="inlineStr">
        <is>
          <t>kt</t>
        </is>
      </c>
      <c r="G935" t="inlineStr"/>
      <c r="H935" t="inlineStr"/>
      <c r="I935" t="inlineStr"/>
      <c r="J935" t="inlineStr"/>
      <c r="K935" t="inlineStr"/>
      <c r="L935" t="inlineStr"/>
      <c r="M935" t="inlineStr"/>
      <c r="N935" t="n">
        <v>6.75</v>
      </c>
      <c r="O935" t="inlineStr"/>
      <c r="P935" t="inlineStr"/>
    </row>
    <row r="936" ht="15" customHeight="1">
      <c r="A936" s="154" t="inlineStr">
        <is>
          <t>Protéines animales transformées</t>
        </is>
      </c>
      <c r="B936" t="inlineStr">
        <is>
          <t>Alimentation animale rente</t>
        </is>
      </c>
      <c r="C936" t="inlineStr">
        <is>
          <t>Viande bovine</t>
        </is>
      </c>
      <c r="D936" t="inlineStr">
        <is>
          <t>France</t>
        </is>
      </c>
      <c r="E936" t="inlineStr">
        <is>
          <t>2023</t>
        </is>
      </c>
      <c r="F936" t="inlineStr">
        <is>
          <t>kt</t>
        </is>
      </c>
      <c r="G936" t="inlineStr">
        <is>
          <t>Valorisation des PAT en alimentation animale rente = 3  (SIFCO)</t>
        </is>
      </c>
      <c r="H936" t="inlineStr">
        <is>
          <t>SIFCO</t>
        </is>
      </c>
      <c r="I936" t="inlineStr">
        <is>
          <t>Statistique comprenant également les autres espèces ainsi que les exportations = extrapolation à partir de la production de C3 de chaque espèce et des exportations tous débouchés confondus</t>
        </is>
      </c>
      <c r="J936" t="inlineStr">
        <is>
          <t>Volume</t>
        </is>
      </c>
      <c r="K936" t="inlineStr">
        <is>
          <t>Valorisation des PAT en alimentation animale rente</t>
        </is>
      </c>
      <c r="L936" t="inlineStr">
        <is>
          <t>Coproduits - SIFCO</t>
        </is>
      </c>
      <c r="M936" t="inlineStr">
        <is>
          <t>Très faible</t>
        </is>
      </c>
      <c r="N936" t="n">
        <v>3.17</v>
      </c>
      <c r="O936" t="inlineStr"/>
      <c r="P936" t="inlineStr"/>
    </row>
    <row r="937" ht="15" customHeight="1">
      <c r="A937" s="154" t="inlineStr">
        <is>
          <t>Protéines animales transformées</t>
        </is>
      </c>
      <c r="B937" t="inlineStr">
        <is>
          <t>Petfood</t>
        </is>
      </c>
      <c r="C937" t="inlineStr">
        <is>
          <t>Viande bovine</t>
        </is>
      </c>
      <c r="D937" t="inlineStr">
        <is>
          <t>France</t>
        </is>
      </c>
      <c r="E937" t="inlineStr">
        <is>
          <t>2023</t>
        </is>
      </c>
      <c r="F937" t="inlineStr">
        <is>
          <t>kt</t>
        </is>
      </c>
      <c r="G937" t="inlineStr">
        <is>
          <t>Valorisation des PAT en petfood = 67  (SIFCO)</t>
        </is>
      </c>
      <c r="H937" t="inlineStr">
        <is>
          <t>SIFCO</t>
        </is>
      </c>
      <c r="I937" t="inlineStr">
        <is>
          <t>Statistique comprenant également les autres espèces ainsi que les exportations = extrapolation à partir de la production de C3 de chaque espèce et des exportations tous débouchés confondus</t>
        </is>
      </c>
      <c r="J937" t="inlineStr">
        <is>
          <t>Volume</t>
        </is>
      </c>
      <c r="K937" t="inlineStr">
        <is>
          <t>Valorisation des PAT en petfood</t>
        </is>
      </c>
      <c r="L937" t="inlineStr">
        <is>
          <t>Coproduits - SIFCO</t>
        </is>
      </c>
      <c r="M937" t="inlineStr">
        <is>
          <t>Très faible</t>
        </is>
      </c>
      <c r="N937" t="n">
        <v>66.59999999999999</v>
      </c>
      <c r="O937" t="inlineStr"/>
      <c r="P937" t="inlineStr"/>
    </row>
    <row r="938" ht="15" customHeight="1">
      <c r="A938" s="154" t="inlineStr">
        <is>
          <t>Protéines animales transformées</t>
        </is>
      </c>
      <c r="B938" t="inlineStr">
        <is>
          <t>Aquaculture</t>
        </is>
      </c>
      <c r="C938" t="inlineStr">
        <is>
          <t>Viande bovine</t>
        </is>
      </c>
      <c r="D938" t="inlineStr">
        <is>
          <t>France</t>
        </is>
      </c>
      <c r="E938" t="inlineStr">
        <is>
          <t>2023</t>
        </is>
      </c>
      <c r="F938" t="inlineStr">
        <is>
          <t>kt</t>
        </is>
      </c>
      <c r="G938" t="inlineStr">
        <is>
          <t>Valorisation des PAT en aquaculture = 4  (SIFCO)</t>
        </is>
      </c>
      <c r="H938" t="inlineStr">
        <is>
          <t>SIFCO</t>
        </is>
      </c>
      <c r="I938" t="inlineStr">
        <is>
          <t>Statistique comprenant également les autres espèces ainsi que les exportations = extrapolation à partir de la production de C3 de chaque espèce et des exportations tous débouchés confondus</t>
        </is>
      </c>
      <c r="J938" t="inlineStr">
        <is>
          <t>Volume</t>
        </is>
      </c>
      <c r="K938" t="inlineStr">
        <is>
          <t>Valorisation des PAT en aquaculture</t>
        </is>
      </c>
      <c r="L938" t="inlineStr">
        <is>
          <t>Coproduits - SIFCO</t>
        </is>
      </c>
      <c r="M938" t="inlineStr">
        <is>
          <t>Très faible</t>
        </is>
      </c>
      <c r="N938" t="n">
        <v>3.78</v>
      </c>
      <c r="O938" t="inlineStr"/>
      <c r="P938" t="inlineStr"/>
    </row>
    <row r="939" ht="15" customHeight="1">
      <c r="A939" s="154" t="inlineStr">
        <is>
          <t>Protéines animales transformées</t>
        </is>
      </c>
      <c r="B939" t="inlineStr">
        <is>
          <t>Energie</t>
        </is>
      </c>
      <c r="C939" t="inlineStr">
        <is>
          <t>Viande bovine</t>
        </is>
      </c>
      <c r="D939" t="inlineStr">
        <is>
          <t>France</t>
        </is>
      </c>
      <c r="E939" t="inlineStr">
        <is>
          <t>2023</t>
        </is>
      </c>
      <c r="F939" t="inlineStr">
        <is>
          <t>kt</t>
        </is>
      </c>
      <c r="G939" t="inlineStr">
        <is>
          <t>Valorisation des PAT en énergie = 0  (SIFCO)</t>
        </is>
      </c>
      <c r="H939" t="inlineStr">
        <is>
          <t>SIFCO</t>
        </is>
      </c>
      <c r="I939" t="inlineStr">
        <is>
          <t>Statistique comprenant également les autres espèces ainsi que les exportations = extrapolation à partir de la production de C3 de chaque espèce et des exportations tous débouchés confondus</t>
        </is>
      </c>
      <c r="J939" t="inlineStr">
        <is>
          <t>Volume</t>
        </is>
      </c>
      <c r="K939" t="inlineStr">
        <is>
          <t>Valorisation des PAT en énergie</t>
        </is>
      </c>
      <c r="L939" t="inlineStr">
        <is>
          <t>Coproduits - SIFCO</t>
        </is>
      </c>
      <c r="M939" t="inlineStr">
        <is>
          <t>Très faible</t>
        </is>
      </c>
      <c r="N939" t="n">
        <v>0.15</v>
      </c>
      <c r="O939" t="inlineStr"/>
      <c r="P939" t="inlineStr"/>
    </row>
    <row r="940" ht="15" customHeight="1">
      <c r="A940" s="154" t="inlineStr">
        <is>
          <t>Protéines animales transformées</t>
        </is>
      </c>
      <c r="B940" t="inlineStr">
        <is>
          <t>Fertilisation</t>
        </is>
      </c>
      <c r="C940" t="inlineStr">
        <is>
          <t>Viande bovine</t>
        </is>
      </c>
      <c r="D940" t="inlineStr">
        <is>
          <t>France</t>
        </is>
      </c>
      <c r="E940" t="inlineStr">
        <is>
          <t>2023</t>
        </is>
      </c>
      <c r="F940" t="inlineStr">
        <is>
          <t>kt</t>
        </is>
      </c>
      <c r="G940" t="inlineStr">
        <is>
          <t>Valorisation des PAT en fertilisation = 2  (SIFCO)</t>
        </is>
      </c>
      <c r="H940" t="inlineStr">
        <is>
          <t>SIFCO</t>
        </is>
      </c>
      <c r="I940" t="inlineStr">
        <is>
          <t>Statistique comprenant également les autres espèces ainsi que les exportations = extrapolation à partir de la production de C3 de chaque espèce et des exportations tous débouchés confondus</t>
        </is>
      </c>
      <c r="J940" t="inlineStr">
        <is>
          <t>Volume</t>
        </is>
      </c>
      <c r="K940" t="inlineStr">
        <is>
          <t>Valorisation des PAT en fertilisation</t>
        </is>
      </c>
      <c r="L940" t="inlineStr">
        <is>
          <t>Coproduits - SIFCO</t>
        </is>
      </c>
      <c r="M940" t="inlineStr">
        <is>
          <t>Très faible</t>
        </is>
      </c>
      <c r="N940" t="n">
        <v>1.71</v>
      </c>
      <c r="O940" t="inlineStr"/>
      <c r="P940" t="inlineStr"/>
    </row>
    <row r="941" ht="15" customHeight="1">
      <c r="A941" s="154" t="inlineStr">
        <is>
          <t>Protéines animales transformées</t>
        </is>
      </c>
      <c r="B941" t="inlineStr">
        <is>
          <t>Autres industries</t>
        </is>
      </c>
      <c r="C941" t="inlineStr">
        <is>
          <t>Viande bovine</t>
        </is>
      </c>
      <c r="D941" t="inlineStr">
        <is>
          <t>France</t>
        </is>
      </c>
      <c r="E941" t="inlineStr">
        <is>
          <t>2023</t>
        </is>
      </c>
      <c r="F941" t="inlineStr">
        <is>
          <t>kt</t>
        </is>
      </c>
      <c r="G941" t="inlineStr">
        <is>
          <t>Valorisation des PAT par les autres industries = 0  (SIFCO)</t>
        </is>
      </c>
      <c r="H941" t="inlineStr">
        <is>
          <t>SIFCO</t>
        </is>
      </c>
      <c r="I941" t="inlineStr">
        <is>
          <t>Statistique comprenant également les autres espèces ainsi que les exportations = extrapolation à partir de la production de C3 de chaque espèce et des exportations tous débouchés confondus</t>
        </is>
      </c>
      <c r="J941" t="inlineStr">
        <is>
          <t>Volume</t>
        </is>
      </c>
      <c r="K941" t="inlineStr">
        <is>
          <t>Valorisation des PAT par les autres industries</t>
        </is>
      </c>
      <c r="L941" t="inlineStr">
        <is>
          <t>Coproduits - SIFCO</t>
        </is>
      </c>
      <c r="M941" t="inlineStr">
        <is>
          <t>Très faible</t>
        </is>
      </c>
      <c r="N941" t="n">
        <v>0.16</v>
      </c>
      <c r="O941" t="inlineStr"/>
      <c r="P941" t="inlineStr"/>
    </row>
    <row r="942" ht="15" customHeight="1">
      <c r="A942" s="154" t="inlineStr">
        <is>
          <t>Protéines animales transformées</t>
        </is>
      </c>
      <c r="B942" t="inlineStr">
        <is>
          <t>Autres usages (ou usages inconnus)</t>
        </is>
      </c>
      <c r="C942" t="inlineStr">
        <is>
          <t>Viande bovine</t>
        </is>
      </c>
      <c r="D942" t="inlineStr">
        <is>
          <t>France</t>
        </is>
      </c>
      <c r="E942" t="inlineStr">
        <is>
          <t>2023</t>
        </is>
      </c>
      <c r="F942" t="inlineStr">
        <is>
          <t>kt</t>
        </is>
      </c>
      <c r="G942" t="inlineStr">
        <is>
          <t>Valorisation des PAT pour d'autres usages = 4  (SIFCO)</t>
        </is>
      </c>
      <c r="H942" t="inlineStr">
        <is>
          <t>SIFCO</t>
        </is>
      </c>
      <c r="I942" t="inlineStr">
        <is>
          <t>Statistique comprenant également les autres espèces ainsi que les exportations = extrapolation à partir de la production de C3 de chaque espèce et des exportations tous débouchés confondus</t>
        </is>
      </c>
      <c r="J942" t="inlineStr">
        <is>
          <t>Volume</t>
        </is>
      </c>
      <c r="K942" t="inlineStr">
        <is>
          <t>Valorisation des PAT pour d'autres usages</t>
        </is>
      </c>
      <c r="L942" t="inlineStr">
        <is>
          <t>Coproduits - SIFCO</t>
        </is>
      </c>
      <c r="M942" t="inlineStr">
        <is>
          <t>Très faible</t>
        </is>
      </c>
      <c r="N942" t="n">
        <v>4.08</v>
      </c>
      <c r="O942" t="inlineStr"/>
      <c r="P942" t="inlineStr"/>
    </row>
    <row r="943" ht="15" customHeight="1">
      <c r="A943" s="154" t="inlineStr">
        <is>
          <t>Protéines animales transformées</t>
        </is>
      </c>
      <c r="B943" t="inlineStr">
        <is>
          <t>Export</t>
        </is>
      </c>
      <c r="C943" t="inlineStr">
        <is>
          <t>Viande bovine</t>
        </is>
      </c>
      <c r="D943" t="inlineStr">
        <is>
          <t>France</t>
        </is>
      </c>
      <c r="E943" t="inlineStr">
        <is>
          <t>2023</t>
        </is>
      </c>
      <c r="F943" t="inlineStr">
        <is>
          <t>kt</t>
        </is>
      </c>
      <c r="G943" t="inlineStr">
        <is>
          <t>Part de PAT exportées = 66 % (SIFCO)</t>
        </is>
      </c>
      <c r="H943" t="inlineStr">
        <is>
          <t>SIFCO</t>
        </is>
      </c>
      <c r="I943" t="inlineStr">
        <is>
          <t>Extrapolation à partir des exportations tous débouchés confondus</t>
        </is>
      </c>
      <c r="J943" t="inlineStr">
        <is>
          <t>Répartition</t>
        </is>
      </c>
      <c r="K943" t="inlineStr">
        <is>
          <t>Part de PAT exportées</t>
        </is>
      </c>
      <c r="L943" t="inlineStr">
        <is>
          <t>Coproduits - SIFCO</t>
        </is>
      </c>
      <c r="M943" t="inlineStr">
        <is>
          <t>0</t>
        </is>
      </c>
      <c r="N943" t="n">
        <v>165</v>
      </c>
      <c r="O943" t="inlineStr"/>
      <c r="P943" t="inlineStr"/>
    </row>
    <row r="944" ht="15" customHeight="1">
      <c r="A944" s="154" t="inlineStr">
        <is>
          <t>Protéines animales transformées</t>
        </is>
      </c>
      <c r="B944" t="inlineStr">
        <is>
          <t>Alimentation animale</t>
        </is>
      </c>
      <c r="C944" t="inlineStr">
        <is>
          <t>Viande bovine</t>
        </is>
      </c>
      <c r="D944" t="inlineStr">
        <is>
          <t>France</t>
        </is>
      </c>
      <c r="E944" t="inlineStr">
        <is>
          <t>2023</t>
        </is>
      </c>
      <c r="F944" t="inlineStr">
        <is>
          <t>kt</t>
        </is>
      </c>
      <c r="G944" t="inlineStr"/>
      <c r="H944" t="inlineStr"/>
      <c r="I944" t="inlineStr"/>
      <c r="J944" t="inlineStr"/>
      <c r="K944" t="inlineStr"/>
      <c r="L944" t="inlineStr"/>
      <c r="M944" t="inlineStr"/>
      <c r="N944" t="n">
        <v>73.59999999999999</v>
      </c>
      <c r="O944" t="inlineStr"/>
      <c r="P944" t="inlineStr"/>
    </row>
    <row r="945" ht="15" customHeight="1">
      <c r="A945" s="154" t="inlineStr">
        <is>
          <t>Protéines animales transformées</t>
        </is>
      </c>
      <c r="B945" t="inlineStr">
        <is>
          <t>Usages alimentaires</t>
        </is>
      </c>
      <c r="C945" t="inlineStr">
        <is>
          <t>Viande bovine</t>
        </is>
      </c>
      <c r="D945" t="inlineStr">
        <is>
          <t>France</t>
        </is>
      </c>
      <c r="E945" t="inlineStr">
        <is>
          <t>2023</t>
        </is>
      </c>
      <c r="F945" t="inlineStr">
        <is>
          <t>kt</t>
        </is>
      </c>
      <c r="G945" t="inlineStr"/>
      <c r="H945" t="inlineStr"/>
      <c r="I945" t="inlineStr"/>
      <c r="J945" t="inlineStr"/>
      <c r="K945" t="inlineStr"/>
      <c r="L945" t="inlineStr"/>
      <c r="M945" t="inlineStr"/>
      <c r="N945" t="n">
        <v>78.8</v>
      </c>
      <c r="O945" t="inlineStr"/>
      <c r="P945" t="inlineStr"/>
    </row>
    <row r="946" ht="15" customHeight="1">
      <c r="A946" s="154" t="inlineStr">
        <is>
          <t>Protéines animales transformées</t>
        </is>
      </c>
      <c r="B946" t="inlineStr">
        <is>
          <t>Débouchés</t>
        </is>
      </c>
      <c r="C946" t="inlineStr">
        <is>
          <t>Viande bovine</t>
        </is>
      </c>
      <c r="D946" t="inlineStr">
        <is>
          <t>France</t>
        </is>
      </c>
      <c r="E946" t="inlineStr">
        <is>
          <t>2023</t>
        </is>
      </c>
      <c r="F946" t="inlineStr">
        <is>
          <t>kt</t>
        </is>
      </c>
      <c r="G946" t="inlineStr"/>
      <c r="H946" t="inlineStr"/>
      <c r="I946" t="inlineStr"/>
      <c r="J946" t="inlineStr"/>
      <c r="K946" t="inlineStr"/>
      <c r="L946" t="inlineStr"/>
      <c r="M946" t="inlineStr"/>
      <c r="N946" t="n">
        <v>84.90000000000001</v>
      </c>
      <c r="O946" t="inlineStr"/>
      <c r="P946" t="inlineStr"/>
    </row>
    <row r="947" ht="15" customHeight="1">
      <c r="A947" s="154" t="inlineStr">
        <is>
          <t>Protéines animales transformées</t>
        </is>
      </c>
      <c r="B947" t="inlineStr">
        <is>
          <t>Usages non-alimentaires</t>
        </is>
      </c>
      <c r="C947" t="inlineStr">
        <is>
          <t>Viande bovine</t>
        </is>
      </c>
      <c r="D947" t="inlineStr">
        <is>
          <t>France</t>
        </is>
      </c>
      <c r="E947" t="inlineStr">
        <is>
          <t>2023</t>
        </is>
      </c>
      <c r="F947" t="inlineStr">
        <is>
          <t>kt</t>
        </is>
      </c>
      <c r="G947" t="inlineStr"/>
      <c r="H947" t="inlineStr"/>
      <c r="I947" t="inlineStr"/>
      <c r="J947" t="inlineStr"/>
      <c r="K947" t="inlineStr"/>
      <c r="L947" t="inlineStr"/>
      <c r="M947" t="inlineStr"/>
      <c r="N947" t="n">
        <v>2.03</v>
      </c>
      <c r="O947" t="inlineStr"/>
      <c r="P947" t="inlineStr"/>
    </row>
    <row r="948" ht="15" customHeight="1">
      <c r="A948" s="154" t="inlineStr">
        <is>
          <t>Protéines animales transformées</t>
        </is>
      </c>
      <c r="B948" t="inlineStr">
        <is>
          <t>Autres IAA</t>
        </is>
      </c>
      <c r="C948" t="inlineStr">
        <is>
          <t>Viande bovine</t>
        </is>
      </c>
      <c r="D948" t="inlineStr">
        <is>
          <t>France</t>
        </is>
      </c>
      <c r="E948" t="inlineStr">
        <is>
          <t>2023</t>
        </is>
      </c>
      <c r="F948" t="inlineStr">
        <is>
          <t>kt</t>
        </is>
      </c>
      <c r="G948" t="inlineStr">
        <is>
          <t>Valorisation des PAT par les autres IAA = 5  (SIFCO)</t>
        </is>
      </c>
      <c r="H948" t="inlineStr">
        <is>
          <t>SIFCO</t>
        </is>
      </c>
      <c r="I948" t="inlineStr">
        <is>
          <t>Statistique comprenant également les autres espèces ainsi que les exportations = extrapolation à partir de la production de C3 de chaque espèce et des exportations tous débouchés confondus</t>
        </is>
      </c>
      <c r="J948" t="inlineStr">
        <is>
          <t>Volume</t>
        </is>
      </c>
      <c r="K948" t="inlineStr">
        <is>
          <t>Valorisation des PAT par les autres IAA</t>
        </is>
      </c>
      <c r="L948" t="inlineStr">
        <is>
          <t>Coproduits - SIFCO</t>
        </is>
      </c>
      <c r="M948" t="inlineStr">
        <is>
          <t>Très faible</t>
        </is>
      </c>
      <c r="N948" t="n">
        <v>5.27</v>
      </c>
      <c r="O948" t="inlineStr"/>
      <c r="P948" t="inlineStr"/>
    </row>
    <row r="949" ht="15" customHeight="1">
      <c r="A949" s="154" t="inlineStr">
        <is>
          <t>Protéines animales transformées</t>
        </is>
      </c>
      <c r="B949" t="inlineStr">
        <is>
          <t>Alimentation humaine</t>
        </is>
      </c>
      <c r="C949" t="inlineStr">
        <is>
          <t>Viande bovine</t>
        </is>
      </c>
      <c r="D949" t="inlineStr">
        <is>
          <t>France</t>
        </is>
      </c>
      <c r="E949" t="inlineStr">
        <is>
          <t>2023</t>
        </is>
      </c>
      <c r="F949" t="inlineStr">
        <is>
          <t>kt</t>
        </is>
      </c>
      <c r="G949" t="inlineStr"/>
      <c r="H949" t="inlineStr"/>
      <c r="I949" t="inlineStr"/>
      <c r="J949" t="inlineStr"/>
      <c r="K949" t="inlineStr"/>
      <c r="L949" t="inlineStr"/>
      <c r="M949" t="inlineStr"/>
      <c r="N949" t="n">
        <v>5.27</v>
      </c>
      <c r="O949" t="inlineStr"/>
      <c r="P949" t="inlineStr"/>
    </row>
    <row r="950" ht="15" customHeight="1">
      <c r="A950" s="154" t="inlineStr">
        <is>
          <t>Corps gras animaux</t>
        </is>
      </c>
      <c r="B950" t="inlineStr">
        <is>
          <t>Alimentation animale rente</t>
        </is>
      </c>
      <c r="C950" t="inlineStr">
        <is>
          <t>Viande bovine</t>
        </is>
      </c>
      <c r="D950" t="inlineStr">
        <is>
          <t>France</t>
        </is>
      </c>
      <c r="E950" t="inlineStr">
        <is>
          <t>2023</t>
        </is>
      </c>
      <c r="F950" t="inlineStr">
        <is>
          <t>kt</t>
        </is>
      </c>
      <c r="G950" t="inlineStr">
        <is>
          <t>Valorisation des CGA en alimentation animale rente = 3  (SIFCO)</t>
        </is>
      </c>
      <c r="H950" t="inlineStr">
        <is>
          <t>SIFCO</t>
        </is>
      </c>
      <c r="I950" t="inlineStr">
        <is>
          <t>Statistique comprenant également les autres espèces ainsi que les exportations = extrapolation à partir de la production de C3 de chaque espèce et des exportations tous débouchés confondus</t>
        </is>
      </c>
      <c r="J950" t="inlineStr">
        <is>
          <t>Volume</t>
        </is>
      </c>
      <c r="K950" t="inlineStr">
        <is>
          <t>Valorisation des CGA en alimentation animale rente</t>
        </is>
      </c>
      <c r="L950" t="inlineStr">
        <is>
          <t>Coproduits - SIFCO</t>
        </is>
      </c>
      <c r="M950" t="inlineStr">
        <is>
          <t>Très faible</t>
        </is>
      </c>
      <c r="N950" t="n">
        <v>2.98</v>
      </c>
      <c r="O950" t="inlineStr"/>
      <c r="P950" t="inlineStr"/>
    </row>
    <row r="951" ht="15" customHeight="1">
      <c r="A951" s="154" t="inlineStr">
        <is>
          <t>Corps gras animaux</t>
        </is>
      </c>
      <c r="B951" t="inlineStr">
        <is>
          <t>Petfood</t>
        </is>
      </c>
      <c r="C951" t="inlineStr">
        <is>
          <t>Viande bovine</t>
        </is>
      </c>
      <c r="D951" t="inlineStr">
        <is>
          <t>France</t>
        </is>
      </c>
      <c r="E951" t="inlineStr">
        <is>
          <t>2023</t>
        </is>
      </c>
      <c r="F951" t="inlineStr">
        <is>
          <t>kt</t>
        </is>
      </c>
      <c r="G951" t="inlineStr">
        <is>
          <t>Valorisation des CGA en petfood = 5  (SIFCO)</t>
        </is>
      </c>
      <c r="H951" t="inlineStr">
        <is>
          <t>SIFCO</t>
        </is>
      </c>
      <c r="I951" t="inlineStr">
        <is>
          <t>Statistique comprenant également les autres espèces ainsi que les exportations = extrapolation à partir de la production de C3 de chaque espèce et des exportations tous débouchés confondus</t>
        </is>
      </c>
      <c r="J951" t="inlineStr">
        <is>
          <t>Volume</t>
        </is>
      </c>
      <c r="K951" t="inlineStr">
        <is>
          <t>Valorisation des CGA en petfood</t>
        </is>
      </c>
      <c r="L951" t="inlineStr">
        <is>
          <t>Coproduits - SIFCO</t>
        </is>
      </c>
      <c r="M951" t="inlineStr">
        <is>
          <t>Très faible</t>
        </is>
      </c>
      <c r="N951" t="n">
        <v>5.05</v>
      </c>
      <c r="O951" t="inlineStr"/>
      <c r="P951" t="inlineStr"/>
    </row>
    <row r="952" ht="15" customHeight="1">
      <c r="A952" s="154" t="inlineStr">
        <is>
          <t>Corps gras animaux</t>
        </is>
      </c>
      <c r="B952" t="inlineStr">
        <is>
          <t>Aquaculture</t>
        </is>
      </c>
      <c r="C952" t="inlineStr">
        <is>
          <t>Viande bovine</t>
        </is>
      </c>
      <c r="D952" t="inlineStr">
        <is>
          <t>France</t>
        </is>
      </c>
      <c r="E952" t="inlineStr">
        <is>
          <t>2023</t>
        </is>
      </c>
      <c r="F952" t="inlineStr">
        <is>
          <t>kt</t>
        </is>
      </c>
      <c r="G952" t="inlineStr">
        <is>
          <t>Valorisation des CGA en aquaculture = 0  (SIFCO)</t>
        </is>
      </c>
      <c r="H952" t="inlineStr">
        <is>
          <t>SIFCO</t>
        </is>
      </c>
      <c r="I952" t="inlineStr">
        <is>
          <t>Statistique comprenant également les autres espèces ainsi que les exportations = extrapolation à partir de la production de C3 de chaque espèce et des exportations tous débouchés confondus</t>
        </is>
      </c>
      <c r="J952" t="inlineStr">
        <is>
          <t>Volume</t>
        </is>
      </c>
      <c r="K952" t="inlineStr">
        <is>
          <t>Valorisation des CGA en aquaculture</t>
        </is>
      </c>
      <c r="L952" t="inlineStr">
        <is>
          <t>Coproduits - SIFCO</t>
        </is>
      </c>
      <c r="M952" t="inlineStr">
        <is>
          <t>Très faible</t>
        </is>
      </c>
      <c r="N952" t="n">
        <v>0.4</v>
      </c>
      <c r="O952" t="inlineStr"/>
      <c r="P952" t="inlineStr"/>
    </row>
    <row r="953" ht="15" customHeight="1">
      <c r="A953" s="154" t="inlineStr">
        <is>
          <t>Corps gras animaux</t>
        </is>
      </c>
      <c r="B953" t="inlineStr">
        <is>
          <t>Energie</t>
        </is>
      </c>
      <c r="C953" t="inlineStr">
        <is>
          <t>Viande bovine</t>
        </is>
      </c>
      <c r="D953" t="inlineStr">
        <is>
          <t>France</t>
        </is>
      </c>
      <c r="E953" t="inlineStr">
        <is>
          <t>2023</t>
        </is>
      </c>
      <c r="F953" t="inlineStr">
        <is>
          <t>kt</t>
        </is>
      </c>
      <c r="G953" t="inlineStr">
        <is>
          <t>Valorisation des CGA en énergie = 15  (SIFCO)</t>
        </is>
      </c>
      <c r="H953" t="inlineStr">
        <is>
          <t>SIFCO</t>
        </is>
      </c>
      <c r="I953" t="inlineStr">
        <is>
          <t>Statistique comprenant également les autres espèces ainsi que les exportations = extrapolation à partir de la production de C3 de chaque espèce et des exportations tous débouchés confondus</t>
        </is>
      </c>
      <c r="J953" t="inlineStr">
        <is>
          <t>Volume</t>
        </is>
      </c>
      <c r="K953" t="inlineStr">
        <is>
          <t>Valorisation des CGA en énergie</t>
        </is>
      </c>
      <c r="L953" t="inlineStr">
        <is>
          <t>Coproduits - SIFCO</t>
        </is>
      </c>
      <c r="M953" t="inlineStr">
        <is>
          <t>Très faible</t>
        </is>
      </c>
      <c r="N953" t="n">
        <v>15.3</v>
      </c>
      <c r="O953" t="inlineStr"/>
      <c r="P953" t="inlineStr"/>
    </row>
    <row r="954" ht="15" customHeight="1">
      <c r="A954" s="154" t="inlineStr">
        <is>
          <t>Corps gras animaux</t>
        </is>
      </c>
      <c r="B954" t="inlineStr">
        <is>
          <t>Autres industries</t>
        </is>
      </c>
      <c r="C954" t="inlineStr">
        <is>
          <t>Viande bovine</t>
        </is>
      </c>
      <c r="D954" t="inlineStr">
        <is>
          <t>France</t>
        </is>
      </c>
      <c r="E954" t="inlineStr">
        <is>
          <t>2023</t>
        </is>
      </c>
      <c r="F954" t="inlineStr">
        <is>
          <t>kt</t>
        </is>
      </c>
      <c r="G954" t="inlineStr">
        <is>
          <t>Valorisation des CGA par les autres industries = 7  (SIFCO)</t>
        </is>
      </c>
      <c r="H954" t="inlineStr">
        <is>
          <t>SIFCO</t>
        </is>
      </c>
      <c r="I954" t="inlineStr">
        <is>
          <t>Statistique comprenant également les autres espèces ainsi que les exportations = extrapolation à partir de la production de C3 de chaque espèce et des exportations tous débouchés confondus</t>
        </is>
      </c>
      <c r="J954" t="inlineStr">
        <is>
          <t>Volume</t>
        </is>
      </c>
      <c r="K954" t="inlineStr">
        <is>
          <t>Valorisation des CGA par les autres industries</t>
        </is>
      </c>
      <c r="L954" t="inlineStr">
        <is>
          <t>Coproduits - SIFCO</t>
        </is>
      </c>
      <c r="M954" t="inlineStr">
        <is>
          <t>Très faible</t>
        </is>
      </c>
      <c r="N954" t="n">
        <v>7.05</v>
      </c>
      <c r="O954" t="inlineStr"/>
      <c r="P954" t="inlineStr"/>
    </row>
    <row r="955" ht="15" customHeight="1">
      <c r="A955" s="154" t="inlineStr">
        <is>
          <t>Corps gras animaux</t>
        </is>
      </c>
      <c r="B955" t="inlineStr">
        <is>
          <t>Autres usages (ou usages inconnus)</t>
        </is>
      </c>
      <c r="C955" t="inlineStr">
        <is>
          <t>Viande bovine</t>
        </is>
      </c>
      <c r="D955" t="inlineStr">
        <is>
          <t>France</t>
        </is>
      </c>
      <c r="E955" t="inlineStr">
        <is>
          <t>2023</t>
        </is>
      </c>
      <c r="F955" t="inlineStr">
        <is>
          <t>kt</t>
        </is>
      </c>
      <c r="G955" t="inlineStr">
        <is>
          <t>Valorisation des CGA pour d'autres usages = 0  (SIFCO)</t>
        </is>
      </c>
      <c r="H955" t="inlineStr">
        <is>
          <t>SIFCO</t>
        </is>
      </c>
      <c r="I955" t="inlineStr">
        <is>
          <t>Statistique comprenant également les autres espèces ainsi que les exportations = extrapolation à partir de la production de C3 de chaque espèce et des exportations tous débouchés confondus</t>
        </is>
      </c>
      <c r="J955" t="inlineStr">
        <is>
          <t>Volume</t>
        </is>
      </c>
      <c r="K955" t="inlineStr">
        <is>
          <t>Valorisation des CGA pour d'autres usages</t>
        </is>
      </c>
      <c r="L955" t="inlineStr">
        <is>
          <t>Coproduits - SIFCO</t>
        </is>
      </c>
      <c r="M955" t="inlineStr">
        <is>
          <t>Très faible</t>
        </is>
      </c>
      <c r="N955" t="n">
        <v>0.09</v>
      </c>
      <c r="O955" t="inlineStr"/>
      <c r="P955" t="inlineStr"/>
    </row>
    <row r="956" ht="15" customHeight="1">
      <c r="A956" s="154" t="inlineStr">
        <is>
          <t>Corps gras animaux</t>
        </is>
      </c>
      <c r="B956" t="inlineStr">
        <is>
          <t>Export</t>
        </is>
      </c>
      <c r="C956" t="inlineStr">
        <is>
          <t>Viande bovine</t>
        </is>
      </c>
      <c r="D956" t="inlineStr">
        <is>
          <t>France</t>
        </is>
      </c>
      <c r="E956" t="inlineStr">
        <is>
          <t>2023</t>
        </is>
      </c>
      <c r="F956" t="inlineStr">
        <is>
          <t>kt</t>
        </is>
      </c>
      <c r="G956" t="inlineStr">
        <is>
          <t>Part de CGA exportées = 78 % (SIFCO)</t>
        </is>
      </c>
      <c r="H956" t="inlineStr">
        <is>
          <t>SIFCO</t>
        </is>
      </c>
      <c r="I956" t="inlineStr">
        <is>
          <t>Extrapolation à partir des exportations tous débouchés confondus</t>
        </is>
      </c>
      <c r="J956" t="inlineStr">
        <is>
          <t>Répartition</t>
        </is>
      </c>
      <c r="K956" t="inlineStr">
        <is>
          <t>Part de CGA exportées</t>
        </is>
      </c>
      <c r="L956" t="inlineStr">
        <is>
          <t>Coproduits - SIFCO</t>
        </is>
      </c>
      <c r="M956" t="inlineStr">
        <is>
          <t>0</t>
        </is>
      </c>
      <c r="N956" t="n">
        <v>115</v>
      </c>
      <c r="O956" t="inlineStr"/>
      <c r="P956" t="inlineStr"/>
    </row>
    <row r="957" ht="15" customHeight="1">
      <c r="A957" s="154" t="inlineStr">
        <is>
          <t>Corps gras animaux</t>
        </is>
      </c>
      <c r="B957" t="inlineStr">
        <is>
          <t>Alimentation animale</t>
        </is>
      </c>
      <c r="C957" t="inlineStr">
        <is>
          <t>Viande bovine</t>
        </is>
      </c>
      <c r="D957" t="inlineStr">
        <is>
          <t>France</t>
        </is>
      </c>
      <c r="E957" t="inlineStr">
        <is>
          <t>2023</t>
        </is>
      </c>
      <c r="F957" t="inlineStr">
        <is>
          <t>kt</t>
        </is>
      </c>
      <c r="G957" t="inlineStr"/>
      <c r="H957" t="inlineStr"/>
      <c r="I957" t="inlineStr"/>
      <c r="J957" t="inlineStr"/>
      <c r="K957" t="inlineStr"/>
      <c r="L957" t="inlineStr"/>
      <c r="M957" t="inlineStr"/>
      <c r="N957" t="n">
        <v>8.43</v>
      </c>
      <c r="O957" t="inlineStr"/>
      <c r="P957" t="inlineStr"/>
    </row>
    <row r="958" ht="15" customHeight="1">
      <c r="A958" s="154" t="inlineStr">
        <is>
          <t>Corps gras animaux</t>
        </is>
      </c>
      <c r="B958" t="inlineStr">
        <is>
          <t>Usages alimentaires</t>
        </is>
      </c>
      <c r="C958" t="inlineStr">
        <is>
          <t>Viande bovine</t>
        </is>
      </c>
      <c r="D958" t="inlineStr">
        <is>
          <t>France</t>
        </is>
      </c>
      <c r="E958" t="inlineStr">
        <is>
          <t>2023</t>
        </is>
      </c>
      <c r="F958" t="inlineStr">
        <is>
          <t>kt</t>
        </is>
      </c>
      <c r="G958" t="inlineStr"/>
      <c r="H958" t="inlineStr"/>
      <c r="I958" t="inlineStr"/>
      <c r="J958" t="inlineStr"/>
      <c r="K958" t="inlineStr"/>
      <c r="L958" t="inlineStr"/>
      <c r="M958" t="inlineStr"/>
      <c r="N958" t="n">
        <v>9.92</v>
      </c>
      <c r="O958" t="inlineStr"/>
      <c r="P958" t="inlineStr"/>
    </row>
    <row r="959" ht="15" customHeight="1">
      <c r="A959" s="154" t="inlineStr">
        <is>
          <t>Corps gras animaux</t>
        </is>
      </c>
      <c r="B959" t="inlineStr">
        <is>
          <t>Débouchés</t>
        </is>
      </c>
      <c r="C959" t="inlineStr">
        <is>
          <t>Viande bovine</t>
        </is>
      </c>
      <c r="D959" t="inlineStr">
        <is>
          <t>France</t>
        </is>
      </c>
      <c r="E959" t="inlineStr">
        <is>
          <t>2023</t>
        </is>
      </c>
      <c r="F959" t="inlineStr">
        <is>
          <t>kt</t>
        </is>
      </c>
      <c r="G959" t="inlineStr"/>
      <c r="H959" t="inlineStr"/>
      <c r="I959" t="inlineStr"/>
      <c r="J959" t="inlineStr"/>
      <c r="K959" t="inlineStr"/>
      <c r="L959" t="inlineStr"/>
      <c r="M959" t="inlineStr"/>
      <c r="N959" t="n">
        <v>32.3</v>
      </c>
      <c r="O959" t="inlineStr"/>
      <c r="P959" t="inlineStr"/>
    </row>
    <row r="960" ht="15" customHeight="1">
      <c r="A960" s="154" t="inlineStr">
        <is>
          <t>Corps gras animaux</t>
        </is>
      </c>
      <c r="B960" t="inlineStr">
        <is>
          <t>Usages non-alimentaires</t>
        </is>
      </c>
      <c r="C960" t="inlineStr">
        <is>
          <t>Viande bovine</t>
        </is>
      </c>
      <c r="D960" t="inlineStr">
        <is>
          <t>France</t>
        </is>
      </c>
      <c r="E960" t="inlineStr">
        <is>
          <t>2023</t>
        </is>
      </c>
      <c r="F960" t="inlineStr">
        <is>
          <t>kt</t>
        </is>
      </c>
      <c r="G960" t="inlineStr"/>
      <c r="H960" t="inlineStr"/>
      <c r="I960" t="inlineStr"/>
      <c r="J960" t="inlineStr"/>
      <c r="K960" t="inlineStr"/>
      <c r="L960" t="inlineStr"/>
      <c r="M960" t="inlineStr"/>
      <c r="N960" t="n">
        <v>22.3</v>
      </c>
      <c r="O960" t="inlineStr"/>
      <c r="P960" t="inlineStr"/>
    </row>
    <row r="961" ht="15" customHeight="1">
      <c r="A961" s="154" t="inlineStr">
        <is>
          <t>Corps gras animaux</t>
        </is>
      </c>
      <c r="B961" t="inlineStr">
        <is>
          <t>Autres IAA</t>
        </is>
      </c>
      <c r="C961" t="inlineStr">
        <is>
          <t>Viande bovine</t>
        </is>
      </c>
      <c r="D961" t="inlineStr">
        <is>
          <t>France</t>
        </is>
      </c>
      <c r="E961" t="inlineStr">
        <is>
          <t>2023</t>
        </is>
      </c>
      <c r="F961" t="inlineStr">
        <is>
          <t>kt</t>
        </is>
      </c>
      <c r="G961" t="inlineStr">
        <is>
          <t>Valorisation des CGA par les autres IAA = 1  (SIFCO)</t>
        </is>
      </c>
      <c r="H961" t="inlineStr">
        <is>
          <t>SIFCO</t>
        </is>
      </c>
      <c r="I961" t="inlineStr">
        <is>
          <t>Statistique comprenant également les autres espèces ainsi que les exportations = extrapolation à partir de la production de C3 de chaque espèce et des exportations tous débouchés confondus</t>
        </is>
      </c>
      <c r="J961" t="inlineStr">
        <is>
          <t>Volume</t>
        </is>
      </c>
      <c r="K961" t="inlineStr">
        <is>
          <t>Valorisation des CGA par les autres IAA</t>
        </is>
      </c>
      <c r="L961" t="inlineStr">
        <is>
          <t>Coproduits - SIFCO</t>
        </is>
      </c>
      <c r="M961" t="inlineStr">
        <is>
          <t>Très faible</t>
        </is>
      </c>
      <c r="N961" t="n">
        <v>1.48</v>
      </c>
      <c r="O961" t="inlineStr"/>
      <c r="P961" t="inlineStr"/>
    </row>
    <row r="962" ht="15" customHeight="1">
      <c r="A962" s="154" t="inlineStr">
        <is>
          <t>Corps gras animaux</t>
        </is>
      </c>
      <c r="B962" t="inlineStr">
        <is>
          <t>Alimentation humaine</t>
        </is>
      </c>
      <c r="C962" t="inlineStr">
        <is>
          <t>Viande bovine</t>
        </is>
      </c>
      <c r="D962" t="inlineStr">
        <is>
          <t>France</t>
        </is>
      </c>
      <c r="E962" t="inlineStr">
        <is>
          <t>2023</t>
        </is>
      </c>
      <c r="F962" t="inlineStr">
        <is>
          <t>kt</t>
        </is>
      </c>
      <c r="G962" t="inlineStr"/>
      <c r="H962" t="inlineStr"/>
      <c r="I962" t="inlineStr"/>
      <c r="J962" t="inlineStr"/>
      <c r="K962" t="inlineStr"/>
      <c r="L962" t="inlineStr"/>
      <c r="M962" t="inlineStr"/>
      <c r="N962" t="n">
        <v>1.48</v>
      </c>
      <c r="O962" t="inlineStr"/>
      <c r="P962" t="inlineStr"/>
    </row>
    <row r="963" ht="15" customHeight="1">
      <c r="A963" s="154" t="inlineStr">
        <is>
          <t>Élevage</t>
        </is>
      </c>
      <c r="B963" t="inlineStr">
        <is>
          <t>Veaux</t>
        </is>
      </c>
      <c r="C963" t="inlineStr">
        <is>
          <t>Viande bovine</t>
        </is>
      </c>
      <c r="D963" t="inlineStr">
        <is>
          <t>France</t>
        </is>
      </c>
      <c r="E963" t="inlineStr">
        <is>
          <t>2023</t>
        </is>
      </c>
      <c r="F963" t="inlineStr">
        <is>
          <t>kt</t>
        </is>
      </c>
      <c r="G963" t="inlineStr"/>
      <c r="H963" t="inlineStr"/>
      <c r="I963" t="inlineStr"/>
      <c r="J963" t="inlineStr"/>
      <c r="K963" t="inlineStr"/>
      <c r="L963" t="inlineStr"/>
      <c r="M963" t="inlineStr"/>
      <c r="N963" t="n">
        <v>252</v>
      </c>
      <c r="O963" t="inlineStr"/>
      <c r="P963" t="inlineStr"/>
    </row>
    <row r="964" ht="15" customHeight="1">
      <c r="A964" s="154" t="inlineStr">
        <is>
          <t>Élevage</t>
        </is>
      </c>
      <c r="B964" t="inlineStr">
        <is>
          <t>Gros bovins</t>
        </is>
      </c>
      <c r="C964" t="inlineStr">
        <is>
          <t>Viande bovine</t>
        </is>
      </c>
      <c r="D964" t="inlineStr">
        <is>
          <t>France</t>
        </is>
      </c>
      <c r="E964" t="inlineStr">
        <is>
          <t>2023</t>
        </is>
      </c>
      <c r="F964" t="inlineStr">
        <is>
          <t>kt</t>
        </is>
      </c>
      <c r="G964" t="inlineStr"/>
      <c r="H964" t="inlineStr"/>
      <c r="I964" t="inlineStr"/>
      <c r="J964" t="inlineStr"/>
      <c r="K964" t="inlineStr"/>
      <c r="L964" t="inlineStr"/>
      <c r="M964" t="inlineStr"/>
      <c r="N964" t="n">
        <v>2090</v>
      </c>
      <c r="O964" t="inlineStr"/>
      <c r="P964" t="inlineStr"/>
    </row>
    <row r="965" ht="15" customHeight="1">
      <c r="A965" s="154" t="inlineStr">
        <is>
          <t>Élevage</t>
        </is>
      </c>
      <c r="B965" t="inlineStr">
        <is>
          <t>Bovins</t>
        </is>
      </c>
      <c r="C965" t="inlineStr">
        <is>
          <t>Viande bovine</t>
        </is>
      </c>
      <c r="D965" t="inlineStr">
        <is>
          <t>France</t>
        </is>
      </c>
      <c r="E965" t="inlineStr">
        <is>
          <t>2023</t>
        </is>
      </c>
      <c r="F965" t="inlineStr">
        <is>
          <t>kt</t>
        </is>
      </c>
      <c r="G965" t="inlineStr"/>
      <c r="H965" t="inlineStr"/>
      <c r="I965" t="inlineStr"/>
      <c r="J965" t="inlineStr"/>
      <c r="K965" t="inlineStr"/>
      <c r="L965" t="inlineStr"/>
      <c r="M965" t="inlineStr"/>
      <c r="N965" t="n">
        <v>2350</v>
      </c>
      <c r="O965" t="inlineStr"/>
      <c r="P965" t="inlineStr"/>
    </row>
    <row r="966" ht="15" customHeight="1">
      <c r="A966" s="154" t="inlineStr">
        <is>
          <t>1ère et 2nde transformation</t>
        </is>
      </c>
      <c r="B966" t="inlineStr">
        <is>
          <t>Carcasses, fraîches</t>
        </is>
      </c>
      <c r="C966" t="inlineStr">
        <is>
          <t>Viande bovine</t>
        </is>
      </c>
      <c r="D966" t="inlineStr">
        <is>
          <t>France</t>
        </is>
      </c>
      <c r="E966" t="inlineStr">
        <is>
          <t>2023</t>
        </is>
      </c>
      <c r="F966" t="inlineStr">
        <is>
          <t>kt</t>
        </is>
      </c>
      <c r="G966" t="inlineStr"/>
      <c r="H966" t="inlineStr"/>
      <c r="I966" t="inlineStr"/>
      <c r="J966" t="inlineStr"/>
      <c r="K966" t="inlineStr"/>
      <c r="L966" t="inlineStr"/>
      <c r="M966" t="inlineStr"/>
      <c r="N966" t="n">
        <v>282</v>
      </c>
      <c r="O966" t="inlineStr"/>
      <c r="P966" t="inlineStr"/>
    </row>
    <row r="967" ht="15" customHeight="1">
      <c r="A967" s="154" t="inlineStr">
        <is>
          <t>1ère et 2nde transformation</t>
        </is>
      </c>
      <c r="B967" t="inlineStr">
        <is>
          <t>Morceaux, frais</t>
        </is>
      </c>
      <c r="C967" t="inlineStr">
        <is>
          <t>Viande bovine</t>
        </is>
      </c>
      <c r="D967" t="inlineStr">
        <is>
          <t>France</t>
        </is>
      </c>
      <c r="E967" t="inlineStr">
        <is>
          <t>2023</t>
        </is>
      </c>
      <c r="F967" t="inlineStr">
        <is>
          <t>kt</t>
        </is>
      </c>
      <c r="G967" t="inlineStr"/>
      <c r="H967" t="inlineStr"/>
      <c r="I967" t="inlineStr"/>
      <c r="J967" t="inlineStr"/>
      <c r="K967" t="inlineStr"/>
      <c r="L967" t="inlineStr"/>
      <c r="M967" t="inlineStr"/>
      <c r="N967" t="n">
        <v>395</v>
      </c>
      <c r="O967" t="inlineStr"/>
      <c r="P967" t="inlineStr"/>
    </row>
    <row r="968" ht="15" customHeight="1">
      <c r="A968" s="154" t="inlineStr">
        <is>
          <t>1ère et 2nde transformation</t>
        </is>
      </c>
      <c r="B968" t="inlineStr">
        <is>
          <t>Morceaux, congelés</t>
        </is>
      </c>
      <c r="C968" t="inlineStr">
        <is>
          <t>Viande bovine</t>
        </is>
      </c>
      <c r="D968" t="inlineStr">
        <is>
          <t>France</t>
        </is>
      </c>
      <c r="E968" t="inlineStr">
        <is>
          <t>2023</t>
        </is>
      </c>
      <c r="F968" t="inlineStr">
        <is>
          <t>kt</t>
        </is>
      </c>
      <c r="G968" t="inlineStr"/>
      <c r="H968" t="inlineStr"/>
      <c r="I968" t="inlineStr"/>
      <c r="J968" t="inlineStr"/>
      <c r="K968" t="inlineStr"/>
      <c r="L968" t="inlineStr"/>
      <c r="M968" t="inlineStr"/>
      <c r="N968" t="n">
        <v>227</v>
      </c>
      <c r="O968" t="inlineStr"/>
      <c r="P968" t="inlineStr"/>
    </row>
    <row r="969" ht="15" customHeight="1">
      <c r="A969" s="154" t="inlineStr">
        <is>
          <t>1ère et 2nde transformation</t>
        </is>
      </c>
      <c r="B969" t="inlineStr">
        <is>
          <t>Abats</t>
        </is>
      </c>
      <c r="C969" t="inlineStr">
        <is>
          <t>Viande bovine</t>
        </is>
      </c>
      <c r="D969" t="inlineStr">
        <is>
          <t>France</t>
        </is>
      </c>
      <c r="E969" t="inlineStr">
        <is>
          <t>2023</t>
        </is>
      </c>
      <c r="F969" t="inlineStr">
        <is>
          <t>kt</t>
        </is>
      </c>
      <c r="G969" t="inlineStr"/>
      <c r="H969" t="inlineStr"/>
      <c r="I969" t="inlineStr"/>
      <c r="J969" t="inlineStr"/>
      <c r="K969" t="inlineStr"/>
      <c r="L969" t="inlineStr"/>
      <c r="M969" t="inlineStr"/>
      <c r="N969" t="n">
        <v>174</v>
      </c>
      <c r="O969" t="inlineStr"/>
      <c r="P969" t="inlineStr"/>
    </row>
    <row r="970" ht="15" customHeight="1">
      <c r="A970" s="154" t="inlineStr">
        <is>
          <t>1ère et 2nde transformation</t>
        </is>
      </c>
      <c r="B970" t="inlineStr">
        <is>
          <t>C1</t>
        </is>
      </c>
      <c r="C970" t="inlineStr">
        <is>
          <t>Viande bovine</t>
        </is>
      </c>
      <c r="D970" t="inlineStr">
        <is>
          <t>France</t>
        </is>
      </c>
      <c r="E970" t="inlineStr">
        <is>
          <t>2023</t>
        </is>
      </c>
      <c r="F970" t="inlineStr">
        <is>
          <t>kt</t>
        </is>
      </c>
      <c r="G970" t="inlineStr"/>
      <c r="H970" t="inlineStr"/>
      <c r="I970" t="inlineStr"/>
      <c r="J970" t="inlineStr"/>
      <c r="K970" t="inlineStr"/>
      <c r="L970" t="inlineStr"/>
      <c r="M970" t="inlineStr"/>
      <c r="N970" t="n">
        <v>121</v>
      </c>
      <c r="O970" t="inlineStr"/>
      <c r="P970" t="inlineStr"/>
    </row>
    <row r="971" ht="15" customHeight="1">
      <c r="A971" s="154" t="inlineStr">
        <is>
          <t>1ère et 2nde transformation</t>
        </is>
      </c>
      <c r="B971" t="inlineStr">
        <is>
          <t>C2</t>
        </is>
      </c>
      <c r="C971" t="inlineStr">
        <is>
          <t>Viande bovine</t>
        </is>
      </c>
      <c r="D971" t="inlineStr">
        <is>
          <t>France</t>
        </is>
      </c>
      <c r="E971" t="inlineStr">
        <is>
          <t>2023</t>
        </is>
      </c>
      <c r="F971" t="inlineStr">
        <is>
          <t>kt</t>
        </is>
      </c>
      <c r="G971" t="inlineStr"/>
      <c r="H971" t="inlineStr"/>
      <c r="I971" t="inlineStr"/>
      <c r="J971" t="inlineStr"/>
      <c r="K971" t="inlineStr"/>
      <c r="L971" t="inlineStr"/>
      <c r="M971" t="inlineStr"/>
      <c r="N971" t="n">
        <v>209</v>
      </c>
      <c r="O971" t="inlineStr"/>
      <c r="P971" t="inlineStr"/>
    </row>
    <row r="972" ht="15" customHeight="1">
      <c r="A972" s="154" t="inlineStr">
        <is>
          <t>1ère et 2nde transformation</t>
        </is>
      </c>
      <c r="B972" t="inlineStr">
        <is>
          <t>C3 et alimentaire</t>
        </is>
      </c>
      <c r="C972" t="inlineStr">
        <is>
          <t>Viande bovine</t>
        </is>
      </c>
      <c r="D972" t="inlineStr">
        <is>
          <t>France</t>
        </is>
      </c>
      <c r="E972" t="inlineStr">
        <is>
          <t>2023</t>
        </is>
      </c>
      <c r="F972" t="inlineStr">
        <is>
          <t>kt</t>
        </is>
      </c>
      <c r="G972" t="inlineStr"/>
      <c r="H972" t="inlineStr"/>
      <c r="I972" t="inlineStr"/>
      <c r="J972" t="inlineStr"/>
      <c r="K972" t="inlineStr"/>
      <c r="L972" t="inlineStr"/>
      <c r="M972" t="inlineStr"/>
      <c r="N972" t="n">
        <v>772</v>
      </c>
      <c r="O972" t="inlineStr"/>
      <c r="P972" t="inlineStr"/>
    </row>
    <row r="973" ht="15" customHeight="1">
      <c r="A973" s="154" t="inlineStr">
        <is>
          <t>1ère et 2nde transformation</t>
        </is>
      </c>
      <c r="B973" t="inlineStr">
        <is>
          <t>Viande de veaux</t>
        </is>
      </c>
      <c r="C973" t="inlineStr">
        <is>
          <t>Viande bovine</t>
        </is>
      </c>
      <c r="D973" t="inlineStr">
        <is>
          <t>France</t>
        </is>
      </c>
      <c r="E973" t="inlineStr">
        <is>
          <t>2023</t>
        </is>
      </c>
      <c r="F973" t="inlineStr">
        <is>
          <t>kt</t>
        </is>
      </c>
      <c r="G973" t="inlineStr"/>
      <c r="H973" t="inlineStr"/>
      <c r="I973" t="inlineStr"/>
      <c r="J973" t="inlineStr"/>
      <c r="K973" t="inlineStr"/>
      <c r="L973" t="inlineStr"/>
      <c r="M973" t="inlineStr"/>
      <c r="N973" t="n">
        <v>105</v>
      </c>
      <c r="O973" t="inlineStr"/>
      <c r="P973" t="inlineStr"/>
    </row>
    <row r="974" ht="15" customHeight="1">
      <c r="A974" s="154" t="inlineStr">
        <is>
          <t>1ère et 2nde transformation</t>
        </is>
      </c>
      <c r="B974" t="inlineStr">
        <is>
          <t>Viande de gros bovins</t>
        </is>
      </c>
      <c r="C974" t="inlineStr">
        <is>
          <t>Viande bovine</t>
        </is>
      </c>
      <c r="D974" t="inlineStr">
        <is>
          <t>France</t>
        </is>
      </c>
      <c r="E974" t="inlineStr">
        <is>
          <t>2023</t>
        </is>
      </c>
      <c r="F974" t="inlineStr">
        <is>
          <t>kt</t>
        </is>
      </c>
      <c r="G974" t="inlineStr"/>
      <c r="H974" t="inlineStr"/>
      <c r="I974" t="inlineStr"/>
      <c r="J974" t="inlineStr"/>
      <c r="K974" t="inlineStr"/>
      <c r="L974" t="inlineStr"/>
      <c r="M974" t="inlineStr"/>
      <c r="N974" t="n">
        <v>800</v>
      </c>
      <c r="O974" t="inlineStr"/>
      <c r="P974" t="inlineStr"/>
    </row>
    <row r="975" ht="15" customHeight="1">
      <c r="A975" s="154" t="inlineStr">
        <is>
          <t>1ère et 2nde transformation</t>
        </is>
      </c>
      <c r="B975" t="inlineStr">
        <is>
          <t>Cuirs</t>
        </is>
      </c>
      <c r="C975" t="inlineStr">
        <is>
          <t>Viande bovine</t>
        </is>
      </c>
      <c r="D975" t="inlineStr">
        <is>
          <t>France</t>
        </is>
      </c>
      <c r="E975" t="inlineStr">
        <is>
          <t>2023</t>
        </is>
      </c>
      <c r="F975" t="inlineStr">
        <is>
          <t>kt</t>
        </is>
      </c>
      <c r="G975" t="inlineStr"/>
      <c r="H975" t="inlineStr"/>
      <c r="I975" t="inlineStr"/>
      <c r="J975" t="inlineStr"/>
      <c r="K975" t="inlineStr"/>
      <c r="L975" t="inlineStr"/>
      <c r="M975" t="inlineStr"/>
      <c r="N975" t="n">
        <v>133</v>
      </c>
      <c r="O975" t="inlineStr"/>
      <c r="P975" t="inlineStr"/>
    </row>
    <row r="976" ht="15" customHeight="1">
      <c r="A976" s="154" t="inlineStr">
        <is>
          <t>1ère et 2nde transformation</t>
        </is>
      </c>
      <c r="B976" t="inlineStr">
        <is>
          <t>Eau - ressuage</t>
        </is>
      </c>
      <c r="C976" t="inlineStr">
        <is>
          <t>Viande bovine</t>
        </is>
      </c>
      <c r="D976" t="inlineStr">
        <is>
          <t>France</t>
        </is>
      </c>
      <c r="E976" t="inlineStr">
        <is>
          <t>2023</t>
        </is>
      </c>
      <c r="F976" t="inlineStr">
        <is>
          <t>kt</t>
        </is>
      </c>
      <c r="G976" t="inlineStr"/>
      <c r="H976" t="inlineStr"/>
      <c r="I976" t="inlineStr"/>
      <c r="J976" t="inlineStr"/>
      <c r="K976" t="inlineStr"/>
      <c r="L976" t="inlineStr"/>
      <c r="M976" t="inlineStr"/>
      <c r="N976" t="n">
        <v>29.1</v>
      </c>
      <c r="O976" t="inlineStr"/>
      <c r="P976" t="inlineStr"/>
    </row>
    <row r="977" ht="15" customHeight="1">
      <c r="A977" s="154" t="inlineStr">
        <is>
          <t>1ère et 2nde transformation</t>
        </is>
      </c>
      <c r="B977" t="inlineStr">
        <is>
          <t>Carcasses</t>
        </is>
      </c>
      <c r="C977" t="inlineStr">
        <is>
          <t>Viande bovine</t>
        </is>
      </c>
      <c r="D977" t="inlineStr">
        <is>
          <t>France</t>
        </is>
      </c>
      <c r="E977" t="inlineStr">
        <is>
          <t>2023</t>
        </is>
      </c>
      <c r="F977" t="inlineStr">
        <is>
          <t>kt</t>
        </is>
      </c>
      <c r="G977" t="inlineStr"/>
      <c r="H977" t="inlineStr"/>
      <c r="I977" t="inlineStr"/>
      <c r="J977" t="inlineStr"/>
      <c r="K977" t="inlineStr"/>
      <c r="L977" t="inlineStr"/>
      <c r="M977" t="inlineStr"/>
      <c r="N977" t="n">
        <v>282</v>
      </c>
      <c r="O977" t="inlineStr"/>
      <c r="P977" t="inlineStr"/>
    </row>
    <row r="978" ht="15" customHeight="1">
      <c r="A978" s="154" t="inlineStr">
        <is>
          <t>1ère et 2nde transformation</t>
        </is>
      </c>
      <c r="B978" t="inlineStr">
        <is>
          <t>Viande</t>
        </is>
      </c>
      <c r="C978" t="inlineStr">
        <is>
          <t>Viande bovine</t>
        </is>
      </c>
      <c r="D978" t="inlineStr">
        <is>
          <t>France</t>
        </is>
      </c>
      <c r="E978" t="inlineStr">
        <is>
          <t>2023</t>
        </is>
      </c>
      <c r="F978" t="inlineStr">
        <is>
          <t>kt</t>
        </is>
      </c>
      <c r="G978" t="inlineStr"/>
      <c r="H978" t="inlineStr"/>
      <c r="I978" t="inlineStr"/>
      <c r="J978" t="inlineStr"/>
      <c r="K978" t="inlineStr"/>
      <c r="L978" t="inlineStr"/>
      <c r="M978" t="inlineStr"/>
      <c r="N978" t="n">
        <v>904</v>
      </c>
      <c r="O978" t="inlineStr"/>
      <c r="P978" t="inlineStr"/>
    </row>
    <row r="979" ht="15" customHeight="1">
      <c r="A979" s="154" t="inlineStr">
        <is>
          <t>1ère et 2nde transformation</t>
        </is>
      </c>
      <c r="B979" t="inlineStr">
        <is>
          <t>Morceaux</t>
        </is>
      </c>
      <c r="C979" t="inlineStr">
        <is>
          <t>Viande bovine</t>
        </is>
      </c>
      <c r="D979" t="inlineStr">
        <is>
          <t>France</t>
        </is>
      </c>
      <c r="E979" t="inlineStr">
        <is>
          <t>2023</t>
        </is>
      </c>
      <c r="F979" t="inlineStr">
        <is>
          <t>kt</t>
        </is>
      </c>
      <c r="G979" t="inlineStr"/>
      <c r="H979" t="inlineStr"/>
      <c r="I979" t="inlineStr"/>
      <c r="J979" t="inlineStr"/>
      <c r="K979" t="inlineStr"/>
      <c r="L979" t="inlineStr"/>
      <c r="M979" t="inlineStr"/>
      <c r="N979" t="n">
        <v>622</v>
      </c>
      <c r="O979" t="inlineStr"/>
      <c r="P979" t="inlineStr"/>
    </row>
    <row r="980" ht="15" customHeight="1">
      <c r="A980" s="154" t="inlineStr">
        <is>
          <t>1ère et 2nde transformation</t>
        </is>
      </c>
      <c r="B980" t="inlineStr">
        <is>
          <t>Matières de 1ère et 2nde transformation</t>
        </is>
      </c>
      <c r="C980" t="inlineStr">
        <is>
          <t>Viande bovine</t>
        </is>
      </c>
      <c r="D980" t="inlineStr">
        <is>
          <t>France</t>
        </is>
      </c>
      <c r="E980" t="inlineStr">
        <is>
          <t>2023</t>
        </is>
      </c>
      <c r="F980" t="inlineStr">
        <is>
          <t>kt</t>
        </is>
      </c>
      <c r="G980" t="inlineStr"/>
      <c r="H980" t="inlineStr"/>
      <c r="I980" t="inlineStr"/>
      <c r="J980" t="inlineStr"/>
      <c r="K980" t="inlineStr"/>
      <c r="L980" t="inlineStr"/>
      <c r="M980" t="inlineStr"/>
      <c r="N980" t="n">
        <v>2310</v>
      </c>
      <c r="O980" t="inlineStr"/>
      <c r="P980" t="inlineStr"/>
    </row>
    <row r="981" ht="15" customHeight="1">
      <c r="A981" s="154" t="inlineStr">
        <is>
          <t>1ère et 2nde transformation</t>
        </is>
      </c>
      <c r="B981" t="inlineStr">
        <is>
          <t>Coproduits</t>
        </is>
      </c>
      <c r="C981" t="inlineStr">
        <is>
          <t>Viande bovine</t>
        </is>
      </c>
      <c r="D981" t="inlineStr">
        <is>
          <t>France</t>
        </is>
      </c>
      <c r="E981" t="inlineStr">
        <is>
          <t>2023</t>
        </is>
      </c>
      <c r="F981" t="inlineStr">
        <is>
          <t>kt</t>
        </is>
      </c>
      <c r="G981" t="inlineStr"/>
      <c r="H981" t="inlineStr"/>
      <c r="I981" t="inlineStr"/>
      <c r="J981" t="inlineStr"/>
      <c r="K981" t="inlineStr"/>
      <c r="L981" t="inlineStr"/>
      <c r="M981" t="inlineStr"/>
      <c r="N981" t="n">
        <v>1100</v>
      </c>
      <c r="O981" t="inlineStr"/>
      <c r="P981" t="inlineStr"/>
    </row>
    <row r="982" ht="15" customHeight="1">
      <c r="A982" s="154" t="inlineStr">
        <is>
          <t>1ère et 2nde transformation</t>
        </is>
      </c>
      <c r="B982" t="inlineStr">
        <is>
          <t>Eau</t>
        </is>
      </c>
      <c r="C982" t="inlineStr">
        <is>
          <t>Viande bovine</t>
        </is>
      </c>
      <c r="D982" t="inlineStr">
        <is>
          <t>France</t>
        </is>
      </c>
      <c r="E982" t="inlineStr">
        <is>
          <t>2023</t>
        </is>
      </c>
      <c r="F982" t="inlineStr">
        <is>
          <t>kt</t>
        </is>
      </c>
      <c r="G982" t="inlineStr"/>
      <c r="H982" t="inlineStr"/>
      <c r="I982" t="inlineStr"/>
      <c r="J982" t="inlineStr"/>
      <c r="K982" t="inlineStr"/>
      <c r="L982" t="inlineStr"/>
      <c r="M982" t="inlineStr"/>
      <c r="N982" t="n">
        <v>497</v>
      </c>
      <c r="O982" t="inlineStr"/>
      <c r="P982" t="inlineStr"/>
    </row>
    <row r="983" ht="15" customHeight="1">
      <c r="A983" s="154" t="inlineStr">
        <is>
          <t>1ère et 2nde transformation</t>
        </is>
      </c>
      <c r="B983" t="inlineStr">
        <is>
          <t>Farines animales</t>
        </is>
      </c>
      <c r="C983" t="inlineStr">
        <is>
          <t>Viande bovine</t>
        </is>
      </c>
      <c r="D983" t="inlineStr">
        <is>
          <t>France</t>
        </is>
      </c>
      <c r="E983" t="inlineStr">
        <is>
          <t>2023</t>
        </is>
      </c>
      <c r="F983" t="inlineStr">
        <is>
          <t>kt</t>
        </is>
      </c>
      <c r="G983" t="inlineStr"/>
      <c r="H983" t="inlineStr"/>
      <c r="I983" t="inlineStr"/>
      <c r="J983" t="inlineStr"/>
      <c r="K983" t="inlineStr"/>
      <c r="L983" t="inlineStr"/>
      <c r="M983" t="inlineStr"/>
      <c r="N983" t="n">
        <v>81.40000000000001</v>
      </c>
      <c r="O983" t="inlineStr"/>
      <c r="P983" t="inlineStr"/>
    </row>
    <row r="984" ht="15" customHeight="1">
      <c r="A984" s="154" t="inlineStr">
        <is>
          <t>1ère et 2nde transformation</t>
        </is>
      </c>
      <c r="B984" t="inlineStr">
        <is>
          <t>Graisses animales</t>
        </is>
      </c>
      <c r="C984" t="inlineStr">
        <is>
          <t>Viande bovine</t>
        </is>
      </c>
      <c r="D984" t="inlineStr">
        <is>
          <t>France</t>
        </is>
      </c>
      <c r="E984" t="inlineStr">
        <is>
          <t>2023</t>
        </is>
      </c>
      <c r="F984" t="inlineStr">
        <is>
          <t>kt</t>
        </is>
      </c>
      <c r="G984" t="inlineStr"/>
      <c r="H984" t="inlineStr"/>
      <c r="I984" t="inlineStr"/>
      <c r="J984" t="inlineStr"/>
      <c r="K984" t="inlineStr"/>
      <c r="L984" t="inlineStr"/>
      <c r="M984" t="inlineStr"/>
      <c r="N984" t="n">
        <v>30.7</v>
      </c>
      <c r="O984" t="inlineStr"/>
      <c r="P984" t="inlineStr"/>
    </row>
    <row r="985" ht="15" customHeight="1">
      <c r="A985" s="154" t="inlineStr">
        <is>
          <t>1ère et 2nde transformation</t>
        </is>
      </c>
      <c r="B985" t="inlineStr">
        <is>
          <t>Eau - traitement thermique</t>
        </is>
      </c>
      <c r="C985" t="inlineStr">
        <is>
          <t>Viande bovine</t>
        </is>
      </c>
      <c r="D985" t="inlineStr">
        <is>
          <t>France</t>
        </is>
      </c>
      <c r="E985" t="inlineStr">
        <is>
          <t>2023</t>
        </is>
      </c>
      <c r="F985" t="inlineStr">
        <is>
          <t>kt</t>
        </is>
      </c>
      <c r="G985" t="inlineStr"/>
      <c r="H985" t="inlineStr"/>
      <c r="I985" t="inlineStr"/>
      <c r="J985" t="inlineStr"/>
      <c r="K985" t="inlineStr"/>
      <c r="L985" t="inlineStr"/>
      <c r="M985" t="inlineStr"/>
      <c r="N985" t="n">
        <v>468</v>
      </c>
      <c r="O985" t="inlineStr"/>
      <c r="P985" t="inlineStr"/>
    </row>
    <row r="986" ht="15" customHeight="1">
      <c r="A986" s="154" t="inlineStr">
        <is>
          <t>1ère et 2nde transformation</t>
        </is>
      </c>
      <c r="B986" t="inlineStr">
        <is>
          <t>Farines et graisses animales</t>
        </is>
      </c>
      <c r="C986" t="inlineStr">
        <is>
          <t>Viande bovine</t>
        </is>
      </c>
      <c r="D986" t="inlineStr">
        <is>
          <t>France</t>
        </is>
      </c>
      <c r="E986" t="inlineStr">
        <is>
          <t>2023</t>
        </is>
      </c>
      <c r="F986" t="inlineStr">
        <is>
          <t>kt</t>
        </is>
      </c>
      <c r="G986" t="inlineStr"/>
      <c r="H986" t="inlineStr"/>
      <c r="I986" t="inlineStr"/>
      <c r="J986" t="inlineStr"/>
      <c r="K986" t="inlineStr"/>
      <c r="L986" t="inlineStr"/>
      <c r="M986" t="inlineStr"/>
      <c r="N986" t="n">
        <v>112</v>
      </c>
      <c r="O986" t="inlineStr"/>
      <c r="P986" t="inlineStr"/>
    </row>
    <row r="987" ht="15" customHeight="1">
      <c r="A987" s="154" t="inlineStr">
        <is>
          <t>1ère et 2nde transformation</t>
        </is>
      </c>
      <c r="B987" t="inlineStr">
        <is>
          <t>Produits transformés</t>
        </is>
      </c>
      <c r="C987" t="inlineStr">
        <is>
          <t>Viande bovine</t>
        </is>
      </c>
      <c r="D987" t="inlineStr">
        <is>
          <t>France</t>
        </is>
      </c>
      <c r="E987" t="inlineStr">
        <is>
          <t>2023</t>
        </is>
      </c>
      <c r="F987" t="inlineStr">
        <is>
          <t>kt</t>
        </is>
      </c>
      <c r="G987" t="inlineStr"/>
      <c r="H987" t="inlineStr"/>
      <c r="I987" t="inlineStr"/>
      <c r="J987" t="inlineStr"/>
      <c r="K987" t="inlineStr"/>
      <c r="L987" t="inlineStr"/>
      <c r="M987" t="inlineStr"/>
      <c r="N987" t="n">
        <v>509</v>
      </c>
      <c r="O987" t="inlineStr"/>
      <c r="P987" t="inlineStr"/>
    </row>
    <row r="988" ht="15" customHeight="1">
      <c r="A988" s="154" t="inlineStr">
        <is>
          <t>1ère et 2nde transformation</t>
        </is>
      </c>
      <c r="B988" t="inlineStr">
        <is>
          <t>Matières issues de coproduits</t>
        </is>
      </c>
      <c r="C988" t="inlineStr">
        <is>
          <t>Viande bovine</t>
        </is>
      </c>
      <c r="D988" t="inlineStr">
        <is>
          <t>France</t>
        </is>
      </c>
      <c r="E988" t="inlineStr">
        <is>
          <t>2023</t>
        </is>
      </c>
      <c r="F988" t="inlineStr">
        <is>
          <t>kt</t>
        </is>
      </c>
      <c r="G988" t="inlineStr"/>
      <c r="H988" t="inlineStr"/>
      <c r="I988" t="inlineStr"/>
      <c r="J988" t="inlineStr"/>
      <c r="K988" t="inlineStr"/>
      <c r="L988" t="inlineStr"/>
      <c r="M988" t="inlineStr"/>
      <c r="N988" t="n">
        <v>509</v>
      </c>
      <c r="O988" t="inlineStr"/>
      <c r="P988" t="inlineStr"/>
    </row>
    <row r="989" ht="15" customHeight="1">
      <c r="A989" s="154" t="inlineStr">
        <is>
          <t>1ère et 2nde transformation</t>
        </is>
      </c>
      <c r="B989" t="inlineStr">
        <is>
          <t>Protéines animales transformées</t>
        </is>
      </c>
      <c r="C989" t="inlineStr">
        <is>
          <t>Viande bovine</t>
        </is>
      </c>
      <c r="D989" t="inlineStr">
        <is>
          <t>France</t>
        </is>
      </c>
      <c r="E989" t="inlineStr">
        <is>
          <t>2023</t>
        </is>
      </c>
      <c r="F989" t="inlineStr">
        <is>
          <t>kt</t>
        </is>
      </c>
      <c r="G989" t="inlineStr"/>
      <c r="H989" t="inlineStr"/>
      <c r="I989" t="inlineStr"/>
      <c r="J989" t="inlineStr"/>
      <c r="K989" t="inlineStr"/>
      <c r="L989" t="inlineStr"/>
      <c r="M989" t="inlineStr"/>
      <c r="N989" t="n">
        <v>250</v>
      </c>
      <c r="O989" t="inlineStr"/>
      <c r="P989" t="inlineStr"/>
    </row>
    <row r="990" ht="15" customHeight="1">
      <c r="A990" s="154" t="inlineStr">
        <is>
          <t>1ère et 2nde transformation</t>
        </is>
      </c>
      <c r="B990" t="inlineStr">
        <is>
          <t>Corps gras animaux</t>
        </is>
      </c>
      <c r="C990" t="inlineStr">
        <is>
          <t>Viande bovine</t>
        </is>
      </c>
      <c r="D990" t="inlineStr">
        <is>
          <t>France</t>
        </is>
      </c>
      <c r="E990" t="inlineStr">
        <is>
          <t>2023</t>
        </is>
      </c>
      <c r="F990" t="inlineStr">
        <is>
          <t>kt</t>
        </is>
      </c>
      <c r="G990" t="inlineStr"/>
      <c r="H990" t="inlineStr"/>
      <c r="I990" t="inlineStr"/>
      <c r="J990" t="inlineStr"/>
      <c r="K990" t="inlineStr"/>
      <c r="L990" t="inlineStr"/>
      <c r="M990" t="inlineStr"/>
      <c r="N990" t="n">
        <v>147</v>
      </c>
      <c r="O990" t="inlineStr"/>
      <c r="P990" t="inlineStr"/>
    </row>
    <row r="991" ht="15" customHeight="1">
      <c r="A991" s="154" t="inlineStr">
        <is>
          <t>1ère et 2nde transformation</t>
        </is>
      </c>
      <c r="B991" t="inlineStr">
        <is>
          <t>PAT et CGA</t>
        </is>
      </c>
      <c r="C991" t="inlineStr">
        <is>
          <t>Viande bovine</t>
        </is>
      </c>
      <c r="D991" t="inlineStr">
        <is>
          <t>France</t>
        </is>
      </c>
      <c r="E991" t="inlineStr">
        <is>
          <t>2023</t>
        </is>
      </c>
      <c r="F991" t="inlineStr">
        <is>
          <t>kt</t>
        </is>
      </c>
      <c r="G991" t="inlineStr"/>
      <c r="H991" t="inlineStr"/>
      <c r="I991" t="inlineStr"/>
      <c r="J991" t="inlineStr"/>
      <c r="K991" t="inlineStr"/>
      <c r="L991" t="inlineStr"/>
      <c r="M991" t="inlineStr"/>
      <c r="N991" t="n">
        <v>397</v>
      </c>
      <c r="O991" t="inlineStr"/>
      <c r="P991" t="inlineStr"/>
    </row>
    <row r="992" ht="15" customHeight="1">
      <c r="A992" s="154" t="inlineStr">
        <is>
          <t>Abattage / découpe</t>
        </is>
      </c>
      <c r="B992" t="inlineStr">
        <is>
          <t>Carcasses, fraîches</t>
        </is>
      </c>
      <c r="C992" t="inlineStr">
        <is>
          <t>Viande bovine</t>
        </is>
      </c>
      <c r="D992" t="inlineStr">
        <is>
          <t>France</t>
        </is>
      </c>
      <c r="E992" t="inlineStr">
        <is>
          <t>2023</t>
        </is>
      </c>
      <c r="F992" t="inlineStr">
        <is>
          <t>kt</t>
        </is>
      </c>
      <c r="G992" t="inlineStr">
        <is>
          <t>Production de carcasses fraîches</t>
        </is>
      </c>
      <c r="H992" t="inlineStr">
        <is>
          <t>Prodcom - Eurostat</t>
        </is>
      </c>
      <c r="I992" t="inlineStr">
        <is>
          <t>La production de carcasses est calulée comme étant le reste, tenant compte ainsi du retrait des coproduits C3 (os + graisses) ultérieur (transformation industrielle, artisanale, GMS et fermière) et de l'ajout des carcasses vendues directement ou autoconsommées</t>
        </is>
      </c>
      <c r="J992" t="inlineStr">
        <is>
          <t>Volume</t>
        </is>
      </c>
      <c r="K992" t="inlineStr">
        <is>
          <t>Production de carcasses fraîches</t>
        </is>
      </c>
      <c r="L992" t="inlineStr">
        <is>
          <t>Production - PRODCOM</t>
        </is>
      </c>
      <c r="M992" t="inlineStr">
        <is>
          <t>Elevée</t>
        </is>
      </c>
      <c r="N992" t="n">
        <v>282</v>
      </c>
      <c r="O992" t="inlineStr"/>
      <c r="P992" t="inlineStr"/>
    </row>
    <row r="993" ht="15" customHeight="1">
      <c r="A993" s="154" t="inlineStr">
        <is>
          <t>Abattage / découpe</t>
        </is>
      </c>
      <c r="B993" t="inlineStr">
        <is>
          <t>Morceaux, frais</t>
        </is>
      </c>
      <c r="C993" t="inlineStr">
        <is>
          <t>Viande bovine</t>
        </is>
      </c>
      <c r="D993" t="inlineStr">
        <is>
          <t>France</t>
        </is>
      </c>
      <c r="E993" t="inlineStr">
        <is>
          <t>2023</t>
        </is>
      </c>
      <c r="F993" t="inlineStr">
        <is>
          <t>kt</t>
        </is>
      </c>
      <c r="G993" t="inlineStr">
        <is>
          <t>Production de morceaux frais = 395  (Prodcom - Eurostat)</t>
        </is>
      </c>
      <c r="H993" t="inlineStr">
        <is>
          <t>Prodcom - Eurostat</t>
        </is>
      </c>
      <c r="I993" t="inlineStr"/>
      <c r="J993" t="inlineStr">
        <is>
          <t>Volume</t>
        </is>
      </c>
      <c r="K993" t="inlineStr">
        <is>
          <t>Production de morceaux frais</t>
        </is>
      </c>
      <c r="L993" t="inlineStr">
        <is>
          <t>Production - PRODCOM</t>
        </is>
      </c>
      <c r="M993" t="inlineStr">
        <is>
          <t>Elevée</t>
        </is>
      </c>
      <c r="N993" t="n">
        <v>395</v>
      </c>
      <c r="O993" t="inlineStr"/>
      <c r="P993" t="inlineStr"/>
    </row>
    <row r="994" ht="15" customHeight="1">
      <c r="A994" s="154" t="inlineStr">
        <is>
          <t>Abattage / découpe</t>
        </is>
      </c>
      <c r="B994" t="inlineStr">
        <is>
          <t>Morceaux, congelés</t>
        </is>
      </c>
      <c r="C994" t="inlineStr">
        <is>
          <t>Viande bovine</t>
        </is>
      </c>
      <c r="D994" t="inlineStr">
        <is>
          <t>France</t>
        </is>
      </c>
      <c r="E994" t="inlineStr">
        <is>
          <t>2023</t>
        </is>
      </c>
      <c r="F994" t="inlineStr">
        <is>
          <t>kt</t>
        </is>
      </c>
      <c r="G994" t="inlineStr">
        <is>
          <t>Production de morceaux congelés = 227  (Prodcom - Eurostat)</t>
        </is>
      </c>
      <c r="H994" t="inlineStr">
        <is>
          <t>Prodcom - Eurostat</t>
        </is>
      </c>
      <c r="I994" t="inlineStr"/>
      <c r="J994" t="inlineStr">
        <is>
          <t>Volume</t>
        </is>
      </c>
      <c r="K994" t="inlineStr">
        <is>
          <t>Production de morceaux congelés</t>
        </is>
      </c>
      <c r="L994" t="inlineStr">
        <is>
          <t>Production - PRODCOM</t>
        </is>
      </c>
      <c r="M994" t="inlineStr">
        <is>
          <t>Elevée</t>
        </is>
      </c>
      <c r="N994" t="n">
        <v>227</v>
      </c>
      <c r="O994" t="inlineStr"/>
      <c r="P994" t="inlineStr"/>
    </row>
    <row r="995" ht="15" customHeight="1">
      <c r="A995" s="154" t="inlineStr">
        <is>
          <t>Abattage / découpe</t>
        </is>
      </c>
      <c r="B995" t="inlineStr">
        <is>
          <t>Abats</t>
        </is>
      </c>
      <c r="C995" t="inlineStr">
        <is>
          <t>Viande bovine</t>
        </is>
      </c>
      <c r="D995" t="inlineStr">
        <is>
          <t>France</t>
        </is>
      </c>
      <c r="E995" t="inlineStr">
        <is>
          <t>2023</t>
        </is>
      </c>
      <c r="F995" t="inlineStr">
        <is>
          <t>kt</t>
        </is>
      </c>
      <c r="G995" t="inlineStr"/>
      <c r="H995" t="inlineStr"/>
      <c r="I995" t="inlineStr"/>
      <c r="J995" t="inlineStr"/>
      <c r="K995" t="inlineStr"/>
      <c r="L995" t="inlineStr"/>
      <c r="M995" t="inlineStr"/>
      <c r="N995" t="n">
        <v>174</v>
      </c>
      <c r="O995" t="inlineStr"/>
      <c r="P995" t="inlineStr"/>
    </row>
    <row r="996" ht="15" customHeight="1">
      <c r="A996" s="154" t="inlineStr">
        <is>
          <t>Abattage / découpe</t>
        </is>
      </c>
      <c r="B996" t="inlineStr">
        <is>
          <t>C1</t>
        </is>
      </c>
      <c r="C996" t="inlineStr">
        <is>
          <t>Viande bovine</t>
        </is>
      </c>
      <c r="D996" t="inlineStr">
        <is>
          <t>France</t>
        </is>
      </c>
      <c r="E996" t="inlineStr">
        <is>
          <t>2023</t>
        </is>
      </c>
      <c r="F996" t="inlineStr">
        <is>
          <t>kt</t>
        </is>
      </c>
      <c r="G996" t="inlineStr"/>
      <c r="H996" t="inlineStr"/>
      <c r="I996" t="inlineStr"/>
      <c r="J996" t="inlineStr"/>
      <c r="K996" t="inlineStr"/>
      <c r="L996" t="inlineStr"/>
      <c r="M996" t="inlineStr"/>
      <c r="N996" t="n">
        <v>121</v>
      </c>
      <c r="O996" t="inlineStr"/>
      <c r="P996" t="inlineStr"/>
    </row>
    <row r="997" ht="15" customHeight="1">
      <c r="A997" s="154" t="inlineStr">
        <is>
          <t>Abattage / découpe</t>
        </is>
      </c>
      <c r="B997" t="inlineStr">
        <is>
          <t>C2</t>
        </is>
      </c>
      <c r="C997" t="inlineStr">
        <is>
          <t>Viande bovine</t>
        </is>
      </c>
      <c r="D997" t="inlineStr">
        <is>
          <t>France</t>
        </is>
      </c>
      <c r="E997" t="inlineStr">
        <is>
          <t>2023</t>
        </is>
      </c>
      <c r="F997" t="inlineStr">
        <is>
          <t>kt</t>
        </is>
      </c>
      <c r="G997" t="inlineStr"/>
      <c r="H997" t="inlineStr"/>
      <c r="I997" t="inlineStr"/>
      <c r="J997" t="inlineStr"/>
      <c r="K997" t="inlineStr"/>
      <c r="L997" t="inlineStr"/>
      <c r="M997" t="inlineStr"/>
      <c r="N997" t="n">
        <v>209</v>
      </c>
      <c r="O997" t="inlineStr"/>
      <c r="P997" t="inlineStr"/>
    </row>
    <row r="998" ht="15" customHeight="1">
      <c r="A998" s="154" t="inlineStr">
        <is>
          <t>Abattage / découpe</t>
        </is>
      </c>
      <c r="B998" t="inlineStr">
        <is>
          <t>C3 et alimentaire</t>
        </is>
      </c>
      <c r="C998" t="inlineStr">
        <is>
          <t>Viande bovine</t>
        </is>
      </c>
      <c r="D998" t="inlineStr">
        <is>
          <t>France</t>
        </is>
      </c>
      <c r="E998" t="inlineStr">
        <is>
          <t>2023</t>
        </is>
      </c>
      <c r="F998" t="inlineStr">
        <is>
          <t>kt</t>
        </is>
      </c>
      <c r="G998" t="inlineStr"/>
      <c r="H998" t="inlineStr"/>
      <c r="I998" t="inlineStr"/>
      <c r="J998" t="inlineStr"/>
      <c r="K998" t="inlineStr"/>
      <c r="L998" t="inlineStr"/>
      <c r="M998" t="inlineStr"/>
      <c r="N998" t="n">
        <v>772</v>
      </c>
      <c r="O998" t="inlineStr"/>
      <c r="P998" t="inlineStr"/>
    </row>
    <row r="999" ht="15" customHeight="1">
      <c r="A999" s="154" t="inlineStr">
        <is>
          <t>Abattage / découpe</t>
        </is>
      </c>
      <c r="B999" t="inlineStr">
        <is>
          <t>Viande de veaux</t>
        </is>
      </c>
      <c r="C999" t="inlineStr">
        <is>
          <t>Viande bovine</t>
        </is>
      </c>
      <c r="D999" t="inlineStr">
        <is>
          <t>France</t>
        </is>
      </c>
      <c r="E999" t="inlineStr">
        <is>
          <t>2023</t>
        </is>
      </c>
      <c r="F999" t="inlineStr">
        <is>
          <t>kt</t>
        </is>
      </c>
      <c r="G999" t="inlineStr"/>
      <c r="H999" t="inlineStr"/>
      <c r="I999" t="inlineStr"/>
      <c r="J999" t="inlineStr"/>
      <c r="K999" t="inlineStr"/>
      <c r="L999" t="inlineStr"/>
      <c r="M999" t="inlineStr"/>
      <c r="N999" t="n">
        <v>105</v>
      </c>
      <c r="O999" t="inlineStr"/>
      <c r="P999" t="inlineStr"/>
    </row>
    <row r="1000" ht="15" customHeight="1">
      <c r="A1000" s="154" t="inlineStr">
        <is>
          <t>Abattage / découpe</t>
        </is>
      </c>
      <c r="B1000" t="inlineStr">
        <is>
          <t>Viande de gros bovins</t>
        </is>
      </c>
      <c r="C1000" t="inlineStr">
        <is>
          <t>Viande bovine</t>
        </is>
      </c>
      <c r="D1000" t="inlineStr">
        <is>
          <t>France</t>
        </is>
      </c>
      <c r="E1000" t="inlineStr">
        <is>
          <t>2023</t>
        </is>
      </c>
      <c r="F1000" t="inlineStr">
        <is>
          <t>kt</t>
        </is>
      </c>
      <c r="G1000" t="inlineStr"/>
      <c r="H1000" t="inlineStr"/>
      <c r="I1000" t="inlineStr"/>
      <c r="J1000" t="inlineStr"/>
      <c r="K1000" t="inlineStr"/>
      <c r="L1000" t="inlineStr"/>
      <c r="M1000" t="inlineStr"/>
      <c r="N1000" t="n">
        <v>800</v>
      </c>
      <c r="O1000" t="inlineStr"/>
      <c r="P1000" t="inlineStr"/>
    </row>
    <row r="1001" ht="15" customHeight="1">
      <c r="A1001" s="154" t="inlineStr">
        <is>
          <t>Abattage / découpe</t>
        </is>
      </c>
      <c r="B1001" t="inlineStr">
        <is>
          <t>Cuirs</t>
        </is>
      </c>
      <c r="C1001" t="inlineStr">
        <is>
          <t>Viande bovine</t>
        </is>
      </c>
      <c r="D1001" t="inlineStr">
        <is>
          <t>France</t>
        </is>
      </c>
      <c r="E1001" t="inlineStr">
        <is>
          <t>2023</t>
        </is>
      </c>
      <c r="F1001" t="inlineStr">
        <is>
          <t>kt</t>
        </is>
      </c>
      <c r="G1001" t="inlineStr"/>
      <c r="H1001" t="inlineStr"/>
      <c r="I1001" t="inlineStr"/>
      <c r="J1001" t="inlineStr"/>
      <c r="K1001" t="inlineStr"/>
      <c r="L1001" t="inlineStr"/>
      <c r="M1001" t="inlineStr"/>
      <c r="N1001" t="n">
        <v>133</v>
      </c>
      <c r="O1001" t="inlineStr"/>
      <c r="P1001" t="inlineStr"/>
    </row>
    <row r="1002" ht="15" customHeight="1">
      <c r="A1002" s="154" t="inlineStr">
        <is>
          <t>Abattage / découpe</t>
        </is>
      </c>
      <c r="B1002" t="inlineStr">
        <is>
          <t>Eau - ressuage</t>
        </is>
      </c>
      <c r="C1002" t="inlineStr">
        <is>
          <t>Viande bovine</t>
        </is>
      </c>
      <c r="D1002" t="inlineStr">
        <is>
          <t>France</t>
        </is>
      </c>
      <c r="E1002" t="inlineStr">
        <is>
          <t>2023</t>
        </is>
      </c>
      <c r="F1002" t="inlineStr">
        <is>
          <t>kt</t>
        </is>
      </c>
      <c r="G1002" t="inlineStr"/>
      <c r="H1002" t="inlineStr"/>
      <c r="I1002" t="inlineStr"/>
      <c r="J1002" t="inlineStr"/>
      <c r="K1002" t="inlineStr"/>
      <c r="L1002" t="inlineStr"/>
      <c r="M1002" t="inlineStr"/>
      <c r="N1002" t="n">
        <v>29.1</v>
      </c>
      <c r="O1002" t="inlineStr"/>
      <c r="P1002" t="inlineStr"/>
    </row>
    <row r="1003" ht="15" customHeight="1">
      <c r="A1003" s="154" t="inlineStr">
        <is>
          <t>Abattage / découpe</t>
        </is>
      </c>
      <c r="B1003" t="inlineStr">
        <is>
          <t>Carcasses</t>
        </is>
      </c>
      <c r="C1003" t="inlineStr">
        <is>
          <t>Viande bovine</t>
        </is>
      </c>
      <c r="D1003" t="inlineStr">
        <is>
          <t>France</t>
        </is>
      </c>
      <c r="E1003" t="inlineStr">
        <is>
          <t>2023</t>
        </is>
      </c>
      <c r="F1003" t="inlineStr">
        <is>
          <t>kt</t>
        </is>
      </c>
      <c r="G1003" t="inlineStr"/>
      <c r="H1003" t="inlineStr"/>
      <c r="I1003" t="inlineStr"/>
      <c r="J1003" t="inlineStr"/>
      <c r="K1003" t="inlineStr"/>
      <c r="L1003" t="inlineStr"/>
      <c r="M1003" t="inlineStr"/>
      <c r="N1003" t="n">
        <v>282</v>
      </c>
      <c r="O1003" t="inlineStr"/>
      <c r="P1003" t="inlineStr"/>
    </row>
    <row r="1004" ht="15" customHeight="1">
      <c r="A1004" s="154" t="inlineStr">
        <is>
          <t>Abattage / découpe</t>
        </is>
      </c>
      <c r="B1004" t="inlineStr">
        <is>
          <t>Viande</t>
        </is>
      </c>
      <c r="C1004" t="inlineStr">
        <is>
          <t>Viande bovine</t>
        </is>
      </c>
      <c r="D1004" t="inlineStr">
        <is>
          <t>France</t>
        </is>
      </c>
      <c r="E1004" t="inlineStr">
        <is>
          <t>2023</t>
        </is>
      </c>
      <c r="F1004" t="inlineStr">
        <is>
          <t>kt</t>
        </is>
      </c>
      <c r="G1004" t="inlineStr"/>
      <c r="H1004" t="inlineStr"/>
      <c r="I1004" t="inlineStr"/>
      <c r="J1004" t="inlineStr"/>
      <c r="K1004" t="inlineStr"/>
      <c r="L1004" t="inlineStr"/>
      <c r="M1004" t="inlineStr"/>
      <c r="N1004" t="n">
        <v>904</v>
      </c>
      <c r="O1004" t="inlineStr"/>
      <c r="P1004" t="inlineStr"/>
    </row>
    <row r="1005" ht="15" customHeight="1">
      <c r="A1005" s="154" t="inlineStr">
        <is>
          <t>Abattage / découpe</t>
        </is>
      </c>
      <c r="B1005" t="inlineStr">
        <is>
          <t>Morceaux</t>
        </is>
      </c>
      <c r="C1005" t="inlineStr">
        <is>
          <t>Viande bovine</t>
        </is>
      </c>
      <c r="D1005" t="inlineStr">
        <is>
          <t>France</t>
        </is>
      </c>
      <c r="E1005" t="inlineStr">
        <is>
          <t>2023</t>
        </is>
      </c>
      <c r="F1005" t="inlineStr">
        <is>
          <t>kt</t>
        </is>
      </c>
      <c r="G1005" t="inlineStr"/>
      <c r="H1005" t="inlineStr"/>
      <c r="I1005" t="inlineStr"/>
      <c r="J1005" t="inlineStr"/>
      <c r="K1005" t="inlineStr"/>
      <c r="L1005" t="inlineStr"/>
      <c r="M1005" t="inlineStr"/>
      <c r="N1005" t="n">
        <v>622</v>
      </c>
      <c r="O1005" t="inlineStr"/>
      <c r="P1005" t="inlineStr"/>
    </row>
    <row r="1006" ht="15" customHeight="1">
      <c r="A1006" s="154" t="inlineStr">
        <is>
          <t>Abattage / découpe</t>
        </is>
      </c>
      <c r="B1006" t="inlineStr">
        <is>
          <t>Matières de 1ère et 2nde transformation</t>
        </is>
      </c>
      <c r="C1006" t="inlineStr">
        <is>
          <t>Viande bovine</t>
        </is>
      </c>
      <c r="D1006" t="inlineStr">
        <is>
          <t>France</t>
        </is>
      </c>
      <c r="E1006" t="inlineStr">
        <is>
          <t>2023</t>
        </is>
      </c>
      <c r="F1006" t="inlineStr">
        <is>
          <t>kt</t>
        </is>
      </c>
      <c r="G1006" t="inlineStr"/>
      <c r="H1006" t="inlineStr"/>
      <c r="I1006" t="inlineStr"/>
      <c r="J1006" t="inlineStr"/>
      <c r="K1006" t="inlineStr"/>
      <c r="L1006" t="inlineStr"/>
      <c r="M1006" t="inlineStr"/>
      <c r="N1006" t="n">
        <v>2310</v>
      </c>
      <c r="O1006" t="inlineStr"/>
      <c r="P1006" t="inlineStr"/>
    </row>
    <row r="1007" ht="15" customHeight="1">
      <c r="A1007" s="154" t="inlineStr">
        <is>
          <t>Abattage / découpe</t>
        </is>
      </c>
      <c r="B1007" t="inlineStr">
        <is>
          <t>Coproduits</t>
        </is>
      </c>
      <c r="C1007" t="inlineStr">
        <is>
          <t>Viande bovine</t>
        </is>
      </c>
      <c r="D1007" t="inlineStr">
        <is>
          <t>France</t>
        </is>
      </c>
      <c r="E1007" t="inlineStr">
        <is>
          <t>2023</t>
        </is>
      </c>
      <c r="F1007" t="inlineStr">
        <is>
          <t>kt</t>
        </is>
      </c>
      <c r="G1007" t="inlineStr"/>
      <c r="H1007" t="inlineStr"/>
      <c r="I1007" t="inlineStr"/>
      <c r="J1007" t="inlineStr"/>
      <c r="K1007" t="inlineStr"/>
      <c r="L1007" t="inlineStr"/>
      <c r="M1007" t="inlineStr"/>
      <c r="N1007" t="n">
        <v>1100</v>
      </c>
      <c r="O1007" t="inlineStr"/>
      <c r="P1007" t="inlineStr"/>
    </row>
    <row r="1008" ht="15" customHeight="1">
      <c r="A1008" s="154" t="inlineStr">
        <is>
          <t>Abattage / découpe</t>
        </is>
      </c>
      <c r="B1008" t="inlineStr">
        <is>
          <t>Eau</t>
        </is>
      </c>
      <c r="C1008" t="inlineStr">
        <is>
          <t>Viande bovine</t>
        </is>
      </c>
      <c r="D1008" t="inlineStr">
        <is>
          <t>France</t>
        </is>
      </c>
      <c r="E1008" t="inlineStr">
        <is>
          <t>2023</t>
        </is>
      </c>
      <c r="F1008" t="inlineStr">
        <is>
          <t>kt</t>
        </is>
      </c>
      <c r="G1008" t="inlineStr"/>
      <c r="H1008" t="inlineStr"/>
      <c r="I1008" t="inlineStr"/>
      <c r="J1008" t="inlineStr"/>
      <c r="K1008" t="inlineStr"/>
      <c r="L1008" t="inlineStr"/>
      <c r="M1008" t="inlineStr"/>
      <c r="N1008" t="n">
        <v>29.1</v>
      </c>
      <c r="O1008" t="inlineStr"/>
      <c r="P1008" t="inlineStr"/>
    </row>
    <row r="1009" ht="15" customHeight="1">
      <c r="A1009" s="154" t="inlineStr">
        <is>
          <t>Abattage / découpe de veaux</t>
        </is>
      </c>
      <c r="B1009" t="inlineStr">
        <is>
          <t>Carcasses, fraîches</t>
        </is>
      </c>
      <c r="C1009" t="inlineStr">
        <is>
          <t>Viande bovine</t>
        </is>
      </c>
      <c r="D1009" t="inlineStr">
        <is>
          <t>France</t>
        </is>
      </c>
      <c r="E1009" t="inlineStr">
        <is>
          <t>2023</t>
        </is>
      </c>
      <c r="F1009" t="inlineStr">
        <is>
          <t>kt</t>
        </is>
      </c>
      <c r="G1009" t="inlineStr"/>
      <c r="H1009" t="inlineStr"/>
      <c r="I1009" t="inlineStr"/>
      <c r="J1009" t="inlineStr"/>
      <c r="K1009" t="inlineStr"/>
      <c r="L1009" t="inlineStr"/>
      <c r="M1009" t="inlineStr"/>
      <c r="N1009" t="n">
        <v>29.6</v>
      </c>
      <c r="O1009" t="n">
        <v>0</v>
      </c>
      <c r="P1009" t="n">
        <v>105</v>
      </c>
    </row>
    <row r="1010" ht="15" customHeight="1">
      <c r="A1010" s="154" t="inlineStr">
        <is>
          <t>Abattage / découpe de veaux</t>
        </is>
      </c>
      <c r="B1010" t="inlineStr">
        <is>
          <t>Morceaux, frais</t>
        </is>
      </c>
      <c r="C1010" t="inlineStr">
        <is>
          <t>Viande bovine</t>
        </is>
      </c>
      <c r="D1010" t="inlineStr">
        <is>
          <t>France</t>
        </is>
      </c>
      <c r="E1010" t="inlineStr">
        <is>
          <t>2023</t>
        </is>
      </c>
      <c r="F1010" t="inlineStr">
        <is>
          <t>kt</t>
        </is>
      </c>
      <c r="G1010" t="inlineStr"/>
      <c r="H1010" t="inlineStr"/>
      <c r="I1010" t="inlineStr"/>
      <c r="J1010" t="inlineStr"/>
      <c r="K1010" t="inlineStr"/>
      <c r="L1010" t="inlineStr"/>
      <c r="M1010" t="inlineStr"/>
      <c r="N1010" t="n">
        <v>69.40000000000001</v>
      </c>
      <c r="O1010" t="n">
        <v>0</v>
      </c>
      <c r="P1010" t="n">
        <v>105</v>
      </c>
    </row>
    <row r="1011" ht="15" customHeight="1">
      <c r="A1011" s="154" t="inlineStr">
        <is>
          <t>Abattage / découpe de veaux</t>
        </is>
      </c>
      <c r="B1011" t="inlineStr">
        <is>
          <t>Morceaux, congelés</t>
        </is>
      </c>
      <c r="C1011" t="inlineStr">
        <is>
          <t>Viande bovine</t>
        </is>
      </c>
      <c r="D1011" t="inlineStr">
        <is>
          <t>France</t>
        </is>
      </c>
      <c r="E1011" t="inlineStr">
        <is>
          <t>2023</t>
        </is>
      </c>
      <c r="F1011" t="inlineStr">
        <is>
          <t>kt</t>
        </is>
      </c>
      <c r="G1011" t="inlineStr"/>
      <c r="H1011" t="inlineStr"/>
      <c r="I1011" t="inlineStr"/>
      <c r="J1011" t="inlineStr"/>
      <c r="K1011" t="inlineStr"/>
      <c r="L1011" t="inlineStr"/>
      <c r="M1011" t="inlineStr"/>
      <c r="N1011" t="n">
        <v>5.5</v>
      </c>
      <c r="O1011" t="n">
        <v>0</v>
      </c>
      <c r="P1011" t="n">
        <v>105</v>
      </c>
    </row>
    <row r="1012" ht="15" customHeight="1">
      <c r="A1012" s="154" t="inlineStr">
        <is>
          <t>Abattage / découpe de veaux</t>
        </is>
      </c>
      <c r="B1012" t="inlineStr">
        <is>
          <t>Abats</t>
        </is>
      </c>
      <c r="C1012" t="inlineStr">
        <is>
          <t>Viande bovine</t>
        </is>
      </c>
      <c r="D1012" t="inlineStr">
        <is>
          <t>France</t>
        </is>
      </c>
      <c r="E1012" t="inlineStr">
        <is>
          <t>2023</t>
        </is>
      </c>
      <c r="F1012" t="inlineStr">
        <is>
          <t>kt</t>
        </is>
      </c>
      <c r="G1012" t="inlineStr">
        <is>
          <t>Rendement en abats de l'abattage-découpe de veaux = 9,51 % (Blézat)</t>
        </is>
      </c>
      <c r="H1012" t="inlineStr">
        <is>
          <t>Blézat</t>
        </is>
      </c>
      <c r="I1012" t="inlineStr">
        <is>
          <t>0</t>
        </is>
      </c>
      <c r="J1012" t="inlineStr">
        <is>
          <t>Rendement</t>
        </is>
      </c>
      <c r="K1012" t="inlineStr">
        <is>
          <t>Rendement en abats de l'abattage-découpe de veaux</t>
        </is>
      </c>
      <c r="L1012" t="inlineStr">
        <is>
          <t>Anatomie - Blézat</t>
        </is>
      </c>
      <c r="M1012" t="inlineStr">
        <is>
          <t>0</t>
        </is>
      </c>
      <c r="N1012" t="n">
        <v>24.5</v>
      </c>
      <c r="O1012" t="inlineStr"/>
      <c r="P1012" t="inlineStr"/>
    </row>
    <row r="1013" ht="15" customHeight="1">
      <c r="A1013" s="154" t="inlineStr">
        <is>
          <t>Abattage / découpe de veaux</t>
        </is>
      </c>
      <c r="B1013" t="inlineStr">
        <is>
          <t>C1</t>
        </is>
      </c>
      <c r="C1013" t="inlineStr">
        <is>
          <t>Viande bovine</t>
        </is>
      </c>
      <c r="D1013" t="inlineStr">
        <is>
          <t>France</t>
        </is>
      </c>
      <c r="E1013" t="inlineStr">
        <is>
          <t>2023</t>
        </is>
      </c>
      <c r="F1013" t="inlineStr">
        <is>
          <t>kt</t>
        </is>
      </c>
      <c r="G1013" t="inlineStr">
        <is>
          <t>Rendement en coproduits C1 de l'abattage-découpe de veaux = 5,63 % (Blézat)</t>
        </is>
      </c>
      <c r="H1013" t="inlineStr">
        <is>
          <t>Blézat</t>
        </is>
      </c>
      <c r="I1013" t="inlineStr">
        <is>
          <t>0</t>
        </is>
      </c>
      <c r="J1013" t="inlineStr">
        <is>
          <t>Rendement</t>
        </is>
      </c>
      <c r="K1013" t="inlineStr">
        <is>
          <t>Rendement en coproduits C1 de l'abattage-découpe de veaux</t>
        </is>
      </c>
      <c r="L1013" t="inlineStr">
        <is>
          <t>Anatomie - Blézat</t>
        </is>
      </c>
      <c r="M1013" t="inlineStr">
        <is>
          <t>0</t>
        </is>
      </c>
      <c r="N1013" t="n">
        <v>14.5</v>
      </c>
      <c r="O1013" t="inlineStr"/>
      <c r="P1013" t="inlineStr"/>
    </row>
    <row r="1014" ht="15" customHeight="1">
      <c r="A1014" s="154" t="inlineStr">
        <is>
          <t>Abattage / découpe de veaux</t>
        </is>
      </c>
      <c r="B1014" t="inlineStr">
        <is>
          <t>C2</t>
        </is>
      </c>
      <c r="C1014" t="inlineStr">
        <is>
          <t>Viande bovine</t>
        </is>
      </c>
      <c r="D1014" t="inlineStr">
        <is>
          <t>France</t>
        </is>
      </c>
      <c r="E1014" t="inlineStr">
        <is>
          <t>2023</t>
        </is>
      </c>
      <c r="F1014" t="inlineStr">
        <is>
          <t>kt</t>
        </is>
      </c>
      <c r="G1014" t="inlineStr">
        <is>
          <t>Rendement en coproduits C2 de l'abattage-découpe de veaux = 0 % (Blézat)</t>
        </is>
      </c>
      <c r="H1014" t="inlineStr">
        <is>
          <t>Blézat</t>
        </is>
      </c>
      <c r="I1014" t="inlineStr">
        <is>
          <t>0</t>
        </is>
      </c>
      <c r="J1014" t="inlineStr">
        <is>
          <t>Rendement</t>
        </is>
      </c>
      <c r="K1014" t="inlineStr">
        <is>
          <t>Rendement en coproduits C2 de l'abattage-découpe de veaux</t>
        </is>
      </c>
      <c r="L1014" t="inlineStr">
        <is>
          <t>Anatomie - Blézat</t>
        </is>
      </c>
      <c r="M1014" t="inlineStr">
        <is>
          <t>0</t>
        </is>
      </c>
      <c r="N1014" t="n">
        <v>0</v>
      </c>
      <c r="O1014" t="inlineStr"/>
      <c r="P1014" t="inlineStr"/>
    </row>
    <row r="1015" ht="15" customHeight="1">
      <c r="A1015" s="154" t="inlineStr">
        <is>
          <t>Abattage / découpe de veaux</t>
        </is>
      </c>
      <c r="B1015" t="inlineStr">
        <is>
          <t>C3 et alimentaire</t>
        </is>
      </c>
      <c r="C1015" t="inlineStr">
        <is>
          <t>Viande bovine</t>
        </is>
      </c>
      <c r="D1015" t="inlineStr">
        <is>
          <t>France</t>
        </is>
      </c>
      <c r="E1015" t="inlineStr">
        <is>
          <t>2023</t>
        </is>
      </c>
      <c r="F1015" t="inlineStr">
        <is>
          <t>kt</t>
        </is>
      </c>
      <c r="G1015" t="inlineStr">
        <is>
          <t>Rendement en coproduits C3 et alimentaire de l'abattage-découpe de veaux = 36,59 % (Blézat)</t>
        </is>
      </c>
      <c r="H1015" t="inlineStr">
        <is>
          <t>Blézat</t>
        </is>
      </c>
      <c r="I1015" t="inlineStr">
        <is>
          <t>0</t>
        </is>
      </c>
      <c r="J1015" t="inlineStr">
        <is>
          <t>Rendement</t>
        </is>
      </c>
      <c r="K1015" t="inlineStr">
        <is>
          <t>Rendement en coproduits C3 et alimentaire de l'abattage-découpe de veaux</t>
        </is>
      </c>
      <c r="L1015" t="inlineStr">
        <is>
          <t>Anatomie - Blézat</t>
        </is>
      </c>
      <c r="M1015" t="inlineStr">
        <is>
          <t>0</t>
        </is>
      </c>
      <c r="N1015" t="n">
        <v>94.2</v>
      </c>
      <c r="O1015" t="inlineStr"/>
      <c r="P1015" t="inlineStr"/>
    </row>
    <row r="1016" ht="15" customHeight="1">
      <c r="A1016" s="154" t="inlineStr">
        <is>
          <t>Abattage / découpe de veaux</t>
        </is>
      </c>
      <c r="B1016" t="inlineStr">
        <is>
          <t>Viande de veaux</t>
        </is>
      </c>
      <c r="C1016" t="inlineStr">
        <is>
          <t>Viande bovine</t>
        </is>
      </c>
      <c r="D1016" t="inlineStr">
        <is>
          <t>France</t>
        </is>
      </c>
      <c r="E1016" t="inlineStr">
        <is>
          <t>2023</t>
        </is>
      </c>
      <c r="F1016" t="inlineStr">
        <is>
          <t>kt</t>
        </is>
      </c>
      <c r="G1016" t="inlineStr">
        <is>
          <t>Rendement en viande de l'abattage-découpe de veaux = 40,61 % (Blézat)</t>
        </is>
      </c>
      <c r="H1016" t="inlineStr">
        <is>
          <t>Blézat</t>
        </is>
      </c>
      <c r="I1016" t="inlineStr">
        <is>
          <t>0</t>
        </is>
      </c>
      <c r="J1016" t="inlineStr">
        <is>
          <t>Rendement</t>
        </is>
      </c>
      <c r="K1016" t="inlineStr">
        <is>
          <t>Rendement en viande de l'abattage-découpe de veaux</t>
        </is>
      </c>
      <c r="L1016" t="inlineStr">
        <is>
          <t>Anatomie - Blézat</t>
        </is>
      </c>
      <c r="M1016" t="inlineStr">
        <is>
          <t>0</t>
        </is>
      </c>
      <c r="N1016" t="n">
        <v>105</v>
      </c>
      <c r="O1016" t="inlineStr"/>
      <c r="P1016" t="inlineStr"/>
    </row>
    <row r="1017" ht="15" customHeight="1">
      <c r="A1017" s="154" t="inlineStr">
        <is>
          <t>Abattage / découpe de veaux</t>
        </is>
      </c>
      <c r="B1017" t="inlineStr">
        <is>
          <t>Viande de gros bovins</t>
        </is>
      </c>
      <c r="C1017" t="inlineStr">
        <is>
          <t>Viande bovine</t>
        </is>
      </c>
      <c r="D1017" t="inlineStr">
        <is>
          <t>France</t>
        </is>
      </c>
      <c r="E1017" t="inlineStr">
        <is>
          <t>2023</t>
        </is>
      </c>
      <c r="F1017" t="inlineStr">
        <is>
          <t>kt</t>
        </is>
      </c>
      <c r="G1017" t="inlineStr"/>
      <c r="H1017" t="inlineStr"/>
      <c r="I1017" t="inlineStr"/>
      <c r="J1017" t="inlineStr"/>
      <c r="K1017" t="inlineStr"/>
      <c r="L1017" t="inlineStr"/>
      <c r="M1017" t="inlineStr"/>
      <c r="N1017" t="n">
        <v>0</v>
      </c>
      <c r="O1017" t="inlineStr"/>
      <c r="P1017" t="inlineStr"/>
    </row>
    <row r="1018" ht="15" customHeight="1">
      <c r="A1018" s="154" t="inlineStr">
        <is>
          <t>Abattage / découpe de veaux</t>
        </is>
      </c>
      <c r="B1018" t="inlineStr">
        <is>
          <t>Cuirs</t>
        </is>
      </c>
      <c r="C1018" t="inlineStr">
        <is>
          <t>Viande bovine</t>
        </is>
      </c>
      <c r="D1018" t="inlineStr">
        <is>
          <t>France</t>
        </is>
      </c>
      <c r="E1018" t="inlineStr">
        <is>
          <t>2023</t>
        </is>
      </c>
      <c r="F1018" t="inlineStr">
        <is>
          <t>kt</t>
        </is>
      </c>
      <c r="G1018" t="inlineStr">
        <is>
          <t>Rendement en cuirs de l'abattage-découpe de veaux = 6,49 % (Blézat)</t>
        </is>
      </c>
      <c r="H1018" t="inlineStr">
        <is>
          <t>Blézat</t>
        </is>
      </c>
      <c r="I1018" t="inlineStr">
        <is>
          <t>0</t>
        </is>
      </c>
      <c r="J1018" t="inlineStr">
        <is>
          <t>Rendement</t>
        </is>
      </c>
      <c r="K1018" t="inlineStr">
        <is>
          <t>Rendement en cuirs de l'abattage-découpe de veaux</t>
        </is>
      </c>
      <c r="L1018" t="inlineStr">
        <is>
          <t>Anatomie - Blézat</t>
        </is>
      </c>
      <c r="M1018" t="inlineStr">
        <is>
          <t>0</t>
        </is>
      </c>
      <c r="N1018" t="n">
        <v>16.7</v>
      </c>
      <c r="O1018" t="inlineStr"/>
      <c r="P1018" t="inlineStr"/>
    </row>
    <row r="1019" ht="15" customHeight="1">
      <c r="A1019" s="154" t="inlineStr">
        <is>
          <t>Abattage / découpe de veaux</t>
        </is>
      </c>
      <c r="B1019" t="inlineStr">
        <is>
          <t>Eau - ressuage</t>
        </is>
      </c>
      <c r="C1019" t="inlineStr">
        <is>
          <t>Viande bovine</t>
        </is>
      </c>
      <c r="D1019" t="inlineStr">
        <is>
          <t>France</t>
        </is>
      </c>
      <c r="E1019" t="inlineStr">
        <is>
          <t>2023</t>
        </is>
      </c>
      <c r="F1019" t="inlineStr">
        <is>
          <t>kt</t>
        </is>
      </c>
      <c r="G1019" t="inlineStr">
        <is>
          <t>Pertes en eau de l'abattage-découpe de veaux = 1,17 % (Blézat)</t>
        </is>
      </c>
      <c r="H1019" t="inlineStr">
        <is>
          <t>Blézat</t>
        </is>
      </c>
      <c r="I1019" t="inlineStr">
        <is>
          <t>0</t>
        </is>
      </c>
      <c r="J1019" t="inlineStr">
        <is>
          <t>Rendement</t>
        </is>
      </c>
      <c r="K1019" t="inlineStr">
        <is>
          <t>Pertes en eau de l'abattage-découpe de veaux</t>
        </is>
      </c>
      <c r="L1019" t="inlineStr">
        <is>
          <t>Anatomie - Blézat</t>
        </is>
      </c>
      <c r="M1019" t="inlineStr">
        <is>
          <t>0</t>
        </is>
      </c>
      <c r="N1019" t="n">
        <v>3.01</v>
      </c>
      <c r="O1019" t="inlineStr"/>
      <c r="P1019" t="inlineStr"/>
    </row>
    <row r="1020" ht="15" customHeight="1">
      <c r="A1020" s="154" t="inlineStr">
        <is>
          <t>Abattage / découpe de veaux</t>
        </is>
      </c>
      <c r="B1020" t="inlineStr">
        <is>
          <t>Carcasses</t>
        </is>
      </c>
      <c r="C1020" t="inlineStr">
        <is>
          <t>Viande bovine</t>
        </is>
      </c>
      <c r="D1020" t="inlineStr">
        <is>
          <t>France</t>
        </is>
      </c>
      <c r="E1020" t="inlineStr">
        <is>
          <t>2023</t>
        </is>
      </c>
      <c r="F1020" t="inlineStr">
        <is>
          <t>kt</t>
        </is>
      </c>
      <c r="G1020" t="inlineStr"/>
      <c r="H1020" t="inlineStr"/>
      <c r="I1020" t="inlineStr"/>
      <c r="J1020" t="inlineStr"/>
      <c r="K1020" t="inlineStr"/>
      <c r="L1020" t="inlineStr"/>
      <c r="M1020" t="inlineStr"/>
      <c r="N1020" t="n">
        <v>29.6</v>
      </c>
      <c r="O1020" t="n">
        <v>0</v>
      </c>
      <c r="P1020" t="n">
        <v>105</v>
      </c>
    </row>
    <row r="1021" ht="15" customHeight="1">
      <c r="A1021" s="154" t="inlineStr">
        <is>
          <t>Abattage / découpe de veaux</t>
        </is>
      </c>
      <c r="B1021" t="inlineStr">
        <is>
          <t>Viande</t>
        </is>
      </c>
      <c r="C1021" t="inlineStr">
        <is>
          <t>Viande bovine</t>
        </is>
      </c>
      <c r="D1021" t="inlineStr">
        <is>
          <t>France</t>
        </is>
      </c>
      <c r="E1021" t="inlineStr">
        <is>
          <t>2023</t>
        </is>
      </c>
      <c r="F1021" t="inlineStr">
        <is>
          <t>kt</t>
        </is>
      </c>
      <c r="G1021" t="inlineStr"/>
      <c r="H1021" t="inlineStr"/>
      <c r="I1021" t="inlineStr"/>
      <c r="J1021" t="inlineStr"/>
      <c r="K1021" t="inlineStr"/>
      <c r="L1021" t="inlineStr"/>
      <c r="M1021" t="inlineStr"/>
      <c r="N1021" t="n">
        <v>105</v>
      </c>
      <c r="O1021" t="inlineStr"/>
      <c r="P1021" t="inlineStr"/>
    </row>
    <row r="1022" ht="15" customHeight="1">
      <c r="A1022" s="154" t="inlineStr">
        <is>
          <t>Abattage / découpe de veaux</t>
        </is>
      </c>
      <c r="B1022" t="inlineStr">
        <is>
          <t>Morceaux</t>
        </is>
      </c>
      <c r="C1022" t="inlineStr">
        <is>
          <t>Viande bovine</t>
        </is>
      </c>
      <c r="D1022" t="inlineStr">
        <is>
          <t>France</t>
        </is>
      </c>
      <c r="E1022" t="inlineStr">
        <is>
          <t>2023</t>
        </is>
      </c>
      <c r="F1022" t="inlineStr">
        <is>
          <t>kt</t>
        </is>
      </c>
      <c r="G1022" t="inlineStr"/>
      <c r="H1022" t="inlineStr"/>
      <c r="I1022" t="inlineStr"/>
      <c r="J1022" t="inlineStr"/>
      <c r="K1022" t="inlineStr"/>
      <c r="L1022" t="inlineStr"/>
      <c r="M1022" t="inlineStr"/>
      <c r="N1022" t="n">
        <v>74.90000000000001</v>
      </c>
      <c r="O1022" t="n">
        <v>0</v>
      </c>
      <c r="P1022" t="n">
        <v>105</v>
      </c>
    </row>
    <row r="1023" ht="15" customHeight="1">
      <c r="A1023" s="154" t="inlineStr">
        <is>
          <t>Abattage / découpe de veaux</t>
        </is>
      </c>
      <c r="B1023" t="inlineStr">
        <is>
          <t>Matières de 1ère et 2nde transformation</t>
        </is>
      </c>
      <c r="C1023" t="inlineStr">
        <is>
          <t>Viande bovine</t>
        </is>
      </c>
      <c r="D1023" t="inlineStr">
        <is>
          <t>France</t>
        </is>
      </c>
      <c r="E1023" t="inlineStr">
        <is>
          <t>2023</t>
        </is>
      </c>
      <c r="F1023" t="inlineStr">
        <is>
          <t>kt</t>
        </is>
      </c>
      <c r="G1023" t="inlineStr"/>
      <c r="H1023" t="inlineStr"/>
      <c r="I1023" t="inlineStr"/>
      <c r="J1023" t="inlineStr"/>
      <c r="K1023" t="inlineStr"/>
      <c r="L1023" t="inlineStr"/>
      <c r="M1023" t="inlineStr"/>
      <c r="N1023" t="n">
        <v>254</v>
      </c>
      <c r="O1023" t="inlineStr"/>
      <c r="P1023" t="inlineStr"/>
    </row>
    <row r="1024" ht="15" customHeight="1">
      <c r="A1024" s="154" t="inlineStr">
        <is>
          <t>Abattage / découpe de veaux</t>
        </is>
      </c>
      <c r="B1024" t="inlineStr">
        <is>
          <t>Coproduits</t>
        </is>
      </c>
      <c r="C1024" t="inlineStr">
        <is>
          <t>Viande bovine</t>
        </is>
      </c>
      <c r="D1024" t="inlineStr">
        <is>
          <t>France</t>
        </is>
      </c>
      <c r="E1024" t="inlineStr">
        <is>
          <t>2023</t>
        </is>
      </c>
      <c r="F1024" t="inlineStr">
        <is>
          <t>kt</t>
        </is>
      </c>
      <c r="G1024" t="inlineStr"/>
      <c r="H1024" t="inlineStr"/>
      <c r="I1024" t="inlineStr"/>
      <c r="J1024" t="inlineStr"/>
      <c r="K1024" t="inlineStr"/>
      <c r="L1024" t="inlineStr"/>
      <c r="M1024" t="inlineStr"/>
      <c r="N1024" t="n">
        <v>109</v>
      </c>
      <c r="O1024" t="inlineStr"/>
      <c r="P1024" t="inlineStr"/>
    </row>
    <row r="1025" ht="15" customHeight="1">
      <c r="A1025" s="154" t="inlineStr">
        <is>
          <t>Abattage / découpe de veaux</t>
        </is>
      </c>
      <c r="B1025" t="inlineStr">
        <is>
          <t>Eau</t>
        </is>
      </c>
      <c r="C1025" t="inlineStr">
        <is>
          <t>Viande bovine</t>
        </is>
      </c>
      <c r="D1025" t="inlineStr">
        <is>
          <t>France</t>
        </is>
      </c>
      <c r="E1025" t="inlineStr">
        <is>
          <t>2023</t>
        </is>
      </c>
      <c r="F1025" t="inlineStr">
        <is>
          <t>kt</t>
        </is>
      </c>
      <c r="G1025" t="inlineStr"/>
      <c r="H1025" t="inlineStr"/>
      <c r="I1025" t="inlineStr"/>
      <c r="J1025" t="inlineStr"/>
      <c r="K1025" t="inlineStr"/>
      <c r="L1025" t="inlineStr"/>
      <c r="M1025" t="inlineStr"/>
      <c r="N1025" t="n">
        <v>3.01</v>
      </c>
      <c r="O1025" t="inlineStr"/>
      <c r="P1025" t="inlineStr"/>
    </row>
    <row r="1026" ht="15" customHeight="1">
      <c r="A1026" s="154" t="inlineStr">
        <is>
          <t>Abattage / découpe de gros bovins</t>
        </is>
      </c>
      <c r="B1026" t="inlineStr">
        <is>
          <t>Carcasses, fraîches</t>
        </is>
      </c>
      <c r="C1026" t="inlineStr">
        <is>
          <t>Viande bovine</t>
        </is>
      </c>
      <c r="D1026" t="inlineStr">
        <is>
          <t>France</t>
        </is>
      </c>
      <c r="E1026" t="inlineStr">
        <is>
          <t>2023</t>
        </is>
      </c>
      <c r="F1026" t="inlineStr">
        <is>
          <t>kt</t>
        </is>
      </c>
      <c r="G1026" t="inlineStr"/>
      <c r="H1026" t="inlineStr"/>
      <c r="I1026" t="inlineStr"/>
      <c r="J1026" t="inlineStr"/>
      <c r="K1026" t="inlineStr"/>
      <c r="L1026" t="inlineStr"/>
      <c r="M1026" t="inlineStr"/>
      <c r="N1026" t="n">
        <v>253</v>
      </c>
      <c r="O1026" t="n">
        <v>178</v>
      </c>
      <c r="P1026" t="n">
        <v>282</v>
      </c>
    </row>
    <row r="1027" ht="15" customHeight="1">
      <c r="A1027" s="154" t="inlineStr">
        <is>
          <t>Abattage / découpe de gros bovins</t>
        </is>
      </c>
      <c r="B1027" t="inlineStr">
        <is>
          <t>Morceaux, frais</t>
        </is>
      </c>
      <c r="C1027" t="inlineStr">
        <is>
          <t>Viande bovine</t>
        </is>
      </c>
      <c r="D1027" t="inlineStr">
        <is>
          <t>France</t>
        </is>
      </c>
      <c r="E1027" t="inlineStr">
        <is>
          <t>2023</t>
        </is>
      </c>
      <c r="F1027" t="inlineStr">
        <is>
          <t>kt</t>
        </is>
      </c>
      <c r="G1027" t="inlineStr"/>
      <c r="H1027" t="inlineStr"/>
      <c r="I1027" t="inlineStr"/>
      <c r="J1027" t="inlineStr"/>
      <c r="K1027" t="inlineStr"/>
      <c r="L1027" t="inlineStr"/>
      <c r="M1027" t="inlineStr"/>
      <c r="N1027" t="n">
        <v>326</v>
      </c>
      <c r="O1027" t="n">
        <v>291</v>
      </c>
      <c r="P1027" t="n">
        <v>395</v>
      </c>
    </row>
    <row r="1028" ht="15" customHeight="1">
      <c r="A1028" s="154" t="inlineStr">
        <is>
          <t>Abattage / découpe de gros bovins</t>
        </is>
      </c>
      <c r="B1028" t="inlineStr">
        <is>
          <t>Morceaux, congelés</t>
        </is>
      </c>
      <c r="C1028" t="inlineStr">
        <is>
          <t>Viande bovine</t>
        </is>
      </c>
      <c r="D1028" t="inlineStr">
        <is>
          <t>France</t>
        </is>
      </c>
      <c r="E1028" t="inlineStr">
        <is>
          <t>2023</t>
        </is>
      </c>
      <c r="F1028" t="inlineStr">
        <is>
          <t>kt</t>
        </is>
      </c>
      <c r="G1028" t="inlineStr"/>
      <c r="H1028" t="inlineStr"/>
      <c r="I1028" t="inlineStr"/>
      <c r="J1028" t="inlineStr"/>
      <c r="K1028" t="inlineStr"/>
      <c r="L1028" t="inlineStr"/>
      <c r="M1028" t="inlineStr"/>
      <c r="N1028" t="n">
        <v>221</v>
      </c>
      <c r="O1028" t="n">
        <v>122</v>
      </c>
      <c r="P1028" t="n">
        <v>227</v>
      </c>
    </row>
    <row r="1029" ht="15" customHeight="1">
      <c r="A1029" s="154" t="inlineStr">
        <is>
          <t>Abattage / découpe de gros bovins</t>
        </is>
      </c>
      <c r="B1029" t="inlineStr">
        <is>
          <t>Abats</t>
        </is>
      </c>
      <c r="C1029" t="inlineStr">
        <is>
          <t>Viande bovine</t>
        </is>
      </c>
      <c r="D1029" t="inlineStr">
        <is>
          <t>France</t>
        </is>
      </c>
      <c r="E1029" t="inlineStr">
        <is>
          <t>2023</t>
        </is>
      </c>
      <c r="F1029" t="inlineStr">
        <is>
          <t>kt</t>
        </is>
      </c>
      <c r="G1029" t="inlineStr">
        <is>
          <t>Rendement en abats de l'abattage-découpe de gros bovins = 7,18 % (Blézat)</t>
        </is>
      </c>
      <c r="H1029" t="inlineStr">
        <is>
          <t>Blézat</t>
        </is>
      </c>
      <c r="I1029" t="inlineStr">
        <is>
          <t>0</t>
        </is>
      </c>
      <c r="J1029" t="inlineStr">
        <is>
          <t>Rendement</t>
        </is>
      </c>
      <c r="K1029" t="inlineStr">
        <is>
          <t>Rendement en abats de l'abattage-découpe de gros bovins</t>
        </is>
      </c>
      <c r="L1029" t="inlineStr">
        <is>
          <t>Anatomie - Blézat</t>
        </is>
      </c>
      <c r="M1029" t="inlineStr">
        <is>
          <t>0</t>
        </is>
      </c>
      <c r="N1029" t="n">
        <v>150</v>
      </c>
      <c r="O1029" t="inlineStr"/>
      <c r="P1029" t="inlineStr"/>
    </row>
    <row r="1030" ht="15" customHeight="1">
      <c r="A1030" s="154" t="inlineStr">
        <is>
          <t>Abattage / découpe de gros bovins</t>
        </is>
      </c>
      <c r="B1030" t="inlineStr">
        <is>
          <t>C1</t>
        </is>
      </c>
      <c r="C1030" t="inlineStr">
        <is>
          <t>Viande bovine</t>
        </is>
      </c>
      <c r="D1030" t="inlineStr">
        <is>
          <t>France</t>
        </is>
      </c>
      <c r="E1030" t="inlineStr">
        <is>
          <t>2023</t>
        </is>
      </c>
      <c r="F1030" t="inlineStr">
        <is>
          <t>kt</t>
        </is>
      </c>
      <c r="G1030" t="inlineStr">
        <is>
          <t>Rendement en coproduits C1 de l'abattage-découpe de gros bovins = 5,1 % (Blézat)</t>
        </is>
      </c>
      <c r="H1030" t="inlineStr">
        <is>
          <t>Blézat</t>
        </is>
      </c>
      <c r="I1030" t="inlineStr">
        <is>
          <t>0</t>
        </is>
      </c>
      <c r="J1030" t="inlineStr">
        <is>
          <t>Rendement</t>
        </is>
      </c>
      <c r="K1030" t="inlineStr">
        <is>
          <t>Rendement en coproduits C1 de l'abattage-découpe de gros bovins</t>
        </is>
      </c>
      <c r="L1030" t="inlineStr">
        <is>
          <t>Anatomie - Blézat</t>
        </is>
      </c>
      <c r="M1030" t="inlineStr">
        <is>
          <t>0</t>
        </is>
      </c>
      <c r="N1030" t="n">
        <v>106</v>
      </c>
      <c r="O1030" t="inlineStr"/>
      <c r="P1030" t="inlineStr"/>
    </row>
    <row r="1031" ht="15" customHeight="1">
      <c r="A1031" s="154" t="inlineStr">
        <is>
          <t>Abattage / découpe de gros bovins</t>
        </is>
      </c>
      <c r="B1031" t="inlineStr">
        <is>
          <t>C2</t>
        </is>
      </c>
      <c r="C1031" t="inlineStr">
        <is>
          <t>Viande bovine</t>
        </is>
      </c>
      <c r="D1031" t="inlineStr">
        <is>
          <t>France</t>
        </is>
      </c>
      <c r="E1031" t="inlineStr">
        <is>
          <t>2023</t>
        </is>
      </c>
      <c r="F1031" t="inlineStr">
        <is>
          <t>kt</t>
        </is>
      </c>
      <c r="G1031" t="inlineStr">
        <is>
          <t>Rendement en coproduits C2 de l'abattage-découpe de gros bovins = 10,03 % (Blézat)</t>
        </is>
      </c>
      <c r="H1031" t="inlineStr">
        <is>
          <t>Blézat</t>
        </is>
      </c>
      <c r="I1031" t="inlineStr">
        <is>
          <t>0</t>
        </is>
      </c>
      <c r="J1031" t="inlineStr">
        <is>
          <t>Rendement</t>
        </is>
      </c>
      <c r="K1031" t="inlineStr">
        <is>
          <t>Rendement en coproduits C2 de l'abattage-découpe de gros bovins</t>
        </is>
      </c>
      <c r="L1031" t="inlineStr">
        <is>
          <t>Anatomie - Blézat</t>
        </is>
      </c>
      <c r="M1031" t="inlineStr">
        <is>
          <t>0</t>
        </is>
      </c>
      <c r="N1031" t="n">
        <v>209</v>
      </c>
      <c r="O1031" t="inlineStr"/>
      <c r="P1031" t="inlineStr"/>
    </row>
    <row r="1032" ht="15" customHeight="1">
      <c r="A1032" s="154" t="inlineStr">
        <is>
          <t>Abattage / découpe de gros bovins</t>
        </is>
      </c>
      <c r="B1032" t="inlineStr">
        <is>
          <t>C3 et alimentaire</t>
        </is>
      </c>
      <c r="C1032" t="inlineStr">
        <is>
          <t>Viande bovine</t>
        </is>
      </c>
      <c r="D1032" t="inlineStr">
        <is>
          <t>France</t>
        </is>
      </c>
      <c r="E1032" t="inlineStr">
        <is>
          <t>2023</t>
        </is>
      </c>
      <c r="F1032" t="inlineStr">
        <is>
          <t>kt</t>
        </is>
      </c>
      <c r="G1032" t="inlineStr">
        <is>
          <t>Rendement en coproduits C3 et alimentaire de l'abattage-découpe de gros bovins = 32,49 % (Blézat)</t>
        </is>
      </c>
      <c r="H1032" t="inlineStr">
        <is>
          <t>Blézat</t>
        </is>
      </c>
      <c r="I1032" t="inlineStr">
        <is>
          <t>0</t>
        </is>
      </c>
      <c r="J1032" t="inlineStr">
        <is>
          <t>Rendement</t>
        </is>
      </c>
      <c r="K1032" t="inlineStr">
        <is>
          <t>Rendement en coproduits C3 et alimentaire de l'abattage-découpe de gros bovins</t>
        </is>
      </c>
      <c r="L1032" t="inlineStr">
        <is>
          <t>Anatomie - Blézat</t>
        </is>
      </c>
      <c r="M1032" t="inlineStr">
        <is>
          <t>0</t>
        </is>
      </c>
      <c r="N1032" t="n">
        <v>677</v>
      </c>
      <c r="O1032" t="inlineStr"/>
      <c r="P1032" t="inlineStr"/>
    </row>
    <row r="1033" ht="15" customHeight="1">
      <c r="A1033" s="154" t="inlineStr">
        <is>
          <t>Abattage / découpe de gros bovins</t>
        </is>
      </c>
      <c r="B1033" t="inlineStr">
        <is>
          <t>Viande de veaux</t>
        </is>
      </c>
      <c r="C1033" t="inlineStr">
        <is>
          <t>Viande bovine</t>
        </is>
      </c>
      <c r="D1033" t="inlineStr">
        <is>
          <t>France</t>
        </is>
      </c>
      <c r="E1033" t="inlineStr">
        <is>
          <t>2023</t>
        </is>
      </c>
      <c r="F1033" t="inlineStr">
        <is>
          <t>kt</t>
        </is>
      </c>
      <c r="G1033" t="inlineStr"/>
      <c r="H1033" t="inlineStr"/>
      <c r="I1033" t="inlineStr"/>
      <c r="J1033" t="inlineStr"/>
      <c r="K1033" t="inlineStr"/>
      <c r="L1033" t="inlineStr"/>
      <c r="M1033" t="inlineStr"/>
      <c r="N1033" t="n">
        <v>0</v>
      </c>
      <c r="O1033" t="inlineStr"/>
      <c r="P1033" t="inlineStr"/>
    </row>
    <row r="1034" ht="15" customHeight="1">
      <c r="A1034" s="154" t="inlineStr">
        <is>
          <t>Abattage / découpe de gros bovins</t>
        </is>
      </c>
      <c r="B1034" t="inlineStr">
        <is>
          <t>Viande de gros bovins</t>
        </is>
      </c>
      <c r="C1034" t="inlineStr">
        <is>
          <t>Viande bovine</t>
        </is>
      </c>
      <c r="D1034" t="inlineStr">
        <is>
          <t>France</t>
        </is>
      </c>
      <c r="E1034" t="inlineStr">
        <is>
          <t>2023</t>
        </is>
      </c>
      <c r="F1034" t="inlineStr">
        <is>
          <t>kt</t>
        </is>
      </c>
      <c r="G1034" t="inlineStr">
        <is>
          <t>Rendement en viande de l'abattage-découpe de gros bovins = 38,36 % (Blézat)</t>
        </is>
      </c>
      <c r="H1034" t="inlineStr">
        <is>
          <t>Blézat</t>
        </is>
      </c>
      <c r="I1034" t="inlineStr">
        <is>
          <t>0</t>
        </is>
      </c>
      <c r="J1034" t="inlineStr">
        <is>
          <t>Rendement</t>
        </is>
      </c>
      <c r="K1034" t="inlineStr">
        <is>
          <t>Rendement en viande de l'abattage-découpe de gros bovins</t>
        </is>
      </c>
      <c r="L1034" t="inlineStr">
        <is>
          <t>Anatomie - Blézat</t>
        </is>
      </c>
      <c r="M1034" t="inlineStr">
        <is>
          <t>0</t>
        </is>
      </c>
      <c r="N1034" t="n">
        <v>800</v>
      </c>
      <c r="O1034" t="inlineStr"/>
      <c r="P1034" t="inlineStr"/>
    </row>
    <row r="1035" ht="15" customHeight="1">
      <c r="A1035" s="154" t="inlineStr">
        <is>
          <t>Abattage / découpe de gros bovins</t>
        </is>
      </c>
      <c r="B1035" t="inlineStr">
        <is>
          <t>Cuirs</t>
        </is>
      </c>
      <c r="C1035" t="inlineStr">
        <is>
          <t>Viande bovine</t>
        </is>
      </c>
      <c r="D1035" t="inlineStr">
        <is>
          <t>France</t>
        </is>
      </c>
      <c r="E1035" t="inlineStr">
        <is>
          <t>2023</t>
        </is>
      </c>
      <c r="F1035" t="inlineStr">
        <is>
          <t>kt</t>
        </is>
      </c>
      <c r="G1035" t="inlineStr">
        <is>
          <t>Rendement en cuirs de l'abattage-découpe de gros bovins = 5,58 % (Blézat)</t>
        </is>
      </c>
      <c r="H1035" t="inlineStr">
        <is>
          <t>Blézat</t>
        </is>
      </c>
      <c r="I1035" t="inlineStr">
        <is>
          <t>0</t>
        </is>
      </c>
      <c r="J1035" t="inlineStr">
        <is>
          <t>Rendement</t>
        </is>
      </c>
      <c r="K1035" t="inlineStr">
        <is>
          <t>Rendement en cuirs de l'abattage-découpe de gros bovins</t>
        </is>
      </c>
      <c r="L1035" t="inlineStr">
        <is>
          <t>Anatomie - Blézat</t>
        </is>
      </c>
      <c r="M1035" t="inlineStr">
        <is>
          <t>0</t>
        </is>
      </c>
      <c r="N1035" t="n">
        <v>116</v>
      </c>
      <c r="O1035" t="inlineStr"/>
      <c r="P1035" t="inlineStr"/>
    </row>
    <row r="1036" ht="15" customHeight="1">
      <c r="A1036" s="154" t="inlineStr">
        <is>
          <t>Abattage / découpe de gros bovins</t>
        </is>
      </c>
      <c r="B1036" t="inlineStr">
        <is>
          <t>Eau - ressuage</t>
        </is>
      </c>
      <c r="C1036" t="inlineStr">
        <is>
          <t>Viande bovine</t>
        </is>
      </c>
      <c r="D1036" t="inlineStr">
        <is>
          <t>France</t>
        </is>
      </c>
      <c r="E1036" t="inlineStr">
        <is>
          <t>2023</t>
        </is>
      </c>
      <c r="F1036" t="inlineStr">
        <is>
          <t>kt</t>
        </is>
      </c>
      <c r="G1036" t="inlineStr">
        <is>
          <t>Pertes en eau de l'abattage-découpe de gros bovins = 1,25 % (Blézat)</t>
        </is>
      </c>
      <c r="H1036" t="inlineStr">
        <is>
          <t>Blézat</t>
        </is>
      </c>
      <c r="I1036" t="inlineStr">
        <is>
          <t>0</t>
        </is>
      </c>
      <c r="J1036" t="inlineStr">
        <is>
          <t>Rendement</t>
        </is>
      </c>
      <c r="K1036" t="inlineStr">
        <is>
          <t>Pertes en eau de l'abattage-découpe de gros bovins</t>
        </is>
      </c>
      <c r="L1036" t="inlineStr">
        <is>
          <t>Anatomie - Blézat</t>
        </is>
      </c>
      <c r="M1036" t="inlineStr">
        <is>
          <t>0</t>
        </is>
      </c>
      <c r="N1036" t="n">
        <v>26.1</v>
      </c>
      <c r="O1036" t="inlineStr"/>
      <c r="P1036" t="inlineStr"/>
    </row>
    <row r="1037" ht="15" customHeight="1">
      <c r="A1037" s="154" t="inlineStr">
        <is>
          <t>Abattage / découpe de gros bovins</t>
        </is>
      </c>
      <c r="B1037" t="inlineStr">
        <is>
          <t>Carcasses</t>
        </is>
      </c>
      <c r="C1037" t="inlineStr">
        <is>
          <t>Viande bovine</t>
        </is>
      </c>
      <c r="D1037" t="inlineStr">
        <is>
          <t>France</t>
        </is>
      </c>
      <c r="E1037" t="inlineStr">
        <is>
          <t>2023</t>
        </is>
      </c>
      <c r="F1037" t="inlineStr">
        <is>
          <t>kt</t>
        </is>
      </c>
      <c r="G1037" t="inlineStr"/>
      <c r="H1037" t="inlineStr"/>
      <c r="I1037" t="inlineStr"/>
      <c r="J1037" t="inlineStr"/>
      <c r="K1037" t="inlineStr"/>
      <c r="L1037" t="inlineStr"/>
      <c r="M1037" t="inlineStr"/>
      <c r="N1037" t="n">
        <v>253</v>
      </c>
      <c r="O1037" t="n">
        <v>178</v>
      </c>
      <c r="P1037" t="n">
        <v>282</v>
      </c>
    </row>
    <row r="1038" ht="15" customHeight="1">
      <c r="A1038" s="154" t="inlineStr">
        <is>
          <t>Abattage / découpe de gros bovins</t>
        </is>
      </c>
      <c r="B1038" t="inlineStr">
        <is>
          <t>Viande</t>
        </is>
      </c>
      <c r="C1038" t="inlineStr">
        <is>
          <t>Viande bovine</t>
        </is>
      </c>
      <c r="D1038" t="inlineStr">
        <is>
          <t>France</t>
        </is>
      </c>
      <c r="E1038" t="inlineStr">
        <is>
          <t>2023</t>
        </is>
      </c>
      <c r="F1038" t="inlineStr">
        <is>
          <t>kt</t>
        </is>
      </c>
      <c r="G1038" t="inlineStr"/>
      <c r="H1038" t="inlineStr"/>
      <c r="I1038" t="inlineStr"/>
      <c r="J1038" t="inlineStr"/>
      <c r="K1038" t="inlineStr"/>
      <c r="L1038" t="inlineStr"/>
      <c r="M1038" t="inlineStr"/>
      <c r="N1038" t="n">
        <v>800</v>
      </c>
      <c r="O1038" t="inlineStr"/>
      <c r="P1038" t="inlineStr"/>
    </row>
    <row r="1039" ht="15" customHeight="1">
      <c r="A1039" s="154" t="inlineStr">
        <is>
          <t>Abattage / découpe de gros bovins</t>
        </is>
      </c>
      <c r="B1039" t="inlineStr">
        <is>
          <t>Morceaux</t>
        </is>
      </c>
      <c r="C1039" t="inlineStr">
        <is>
          <t>Viande bovine</t>
        </is>
      </c>
      <c r="D1039" t="inlineStr">
        <is>
          <t>France</t>
        </is>
      </c>
      <c r="E1039" t="inlineStr">
        <is>
          <t>2023</t>
        </is>
      </c>
      <c r="F1039" t="inlineStr">
        <is>
          <t>kt</t>
        </is>
      </c>
      <c r="G1039" t="inlineStr"/>
      <c r="H1039" t="inlineStr"/>
      <c r="I1039" t="inlineStr"/>
      <c r="J1039" t="inlineStr"/>
      <c r="K1039" t="inlineStr"/>
      <c r="L1039" t="inlineStr"/>
      <c r="M1039" t="inlineStr"/>
      <c r="N1039" t="n">
        <v>547</v>
      </c>
      <c r="O1039" t="n">
        <v>517</v>
      </c>
      <c r="P1039" t="n">
        <v>622</v>
      </c>
    </row>
    <row r="1040" ht="15" customHeight="1">
      <c r="A1040" s="154" t="inlineStr">
        <is>
          <t>Abattage / découpe de gros bovins</t>
        </is>
      </c>
      <c r="B1040" t="inlineStr">
        <is>
          <t>Matières de 1ère et 2nde transformation</t>
        </is>
      </c>
      <c r="C1040" t="inlineStr">
        <is>
          <t>Viande bovine</t>
        </is>
      </c>
      <c r="D1040" t="inlineStr">
        <is>
          <t>France</t>
        </is>
      </c>
      <c r="E1040" t="inlineStr">
        <is>
          <t>2023</t>
        </is>
      </c>
      <c r="F1040" t="inlineStr">
        <is>
          <t>kt</t>
        </is>
      </c>
      <c r="G1040" t="inlineStr"/>
      <c r="H1040" t="inlineStr"/>
      <c r="I1040" t="inlineStr"/>
      <c r="J1040" t="inlineStr"/>
      <c r="K1040" t="inlineStr"/>
      <c r="L1040" t="inlineStr"/>
      <c r="M1040" t="inlineStr"/>
      <c r="N1040" t="n">
        <v>2060</v>
      </c>
      <c r="O1040" t="inlineStr"/>
      <c r="P1040" t="inlineStr"/>
    </row>
    <row r="1041" ht="15" customHeight="1">
      <c r="A1041" s="154" t="inlineStr">
        <is>
          <t>Abattage / découpe de gros bovins</t>
        </is>
      </c>
      <c r="B1041" t="inlineStr">
        <is>
          <t>Coproduits</t>
        </is>
      </c>
      <c r="C1041" t="inlineStr">
        <is>
          <t>Viande bovine</t>
        </is>
      </c>
      <c r="D1041" t="inlineStr">
        <is>
          <t>France</t>
        </is>
      </c>
      <c r="E1041" t="inlineStr">
        <is>
          <t>2023</t>
        </is>
      </c>
      <c r="F1041" t="inlineStr">
        <is>
          <t>kt</t>
        </is>
      </c>
      <c r="G1041" t="inlineStr"/>
      <c r="H1041" t="inlineStr"/>
      <c r="I1041" t="inlineStr"/>
      <c r="J1041" t="inlineStr"/>
      <c r="K1041" t="inlineStr"/>
      <c r="L1041" t="inlineStr"/>
      <c r="M1041" t="inlineStr"/>
      <c r="N1041" t="n">
        <v>993</v>
      </c>
      <c r="O1041" t="inlineStr"/>
      <c r="P1041" t="inlineStr"/>
    </row>
    <row r="1042" ht="15" customHeight="1">
      <c r="A1042" s="154" t="inlineStr">
        <is>
          <t>Abattage / découpe de gros bovins</t>
        </is>
      </c>
      <c r="B1042" t="inlineStr">
        <is>
          <t>Eau</t>
        </is>
      </c>
      <c r="C1042" t="inlineStr">
        <is>
          <t>Viande bovine</t>
        </is>
      </c>
      <c r="D1042" t="inlineStr">
        <is>
          <t>France</t>
        </is>
      </c>
      <c r="E1042" t="inlineStr">
        <is>
          <t>2023</t>
        </is>
      </c>
      <c r="F1042" t="inlineStr">
        <is>
          <t>kt</t>
        </is>
      </c>
      <c r="G1042" t="inlineStr"/>
      <c r="H1042" t="inlineStr"/>
      <c r="I1042" t="inlineStr"/>
      <c r="J1042" t="inlineStr"/>
      <c r="K1042" t="inlineStr"/>
      <c r="L1042" t="inlineStr"/>
      <c r="M1042" t="inlineStr"/>
      <c r="N1042" t="n">
        <v>26.1</v>
      </c>
      <c r="O1042" t="inlineStr"/>
      <c r="P1042" t="inlineStr"/>
    </row>
    <row r="1043" ht="15" customHeight="1">
      <c r="A1043" s="154" t="inlineStr">
        <is>
          <t>Transformation des coproduits</t>
        </is>
      </c>
      <c r="B1043" t="inlineStr">
        <is>
          <t>Farines animales</t>
        </is>
      </c>
      <c r="C1043" t="inlineStr">
        <is>
          <t>Viande bovine</t>
        </is>
      </c>
      <c r="D1043" t="inlineStr">
        <is>
          <t>France</t>
        </is>
      </c>
      <c r="E1043" t="inlineStr">
        <is>
          <t>2023</t>
        </is>
      </c>
      <c r="F1043" t="inlineStr">
        <is>
          <t>kt</t>
        </is>
      </c>
      <c r="G1043" t="inlineStr"/>
      <c r="H1043" t="inlineStr"/>
      <c r="I1043" t="inlineStr"/>
      <c r="J1043" t="inlineStr"/>
      <c r="K1043" t="inlineStr"/>
      <c r="L1043" t="inlineStr"/>
      <c r="M1043" t="inlineStr"/>
      <c r="N1043" t="n">
        <v>81.40000000000001</v>
      </c>
      <c r="O1043" t="inlineStr"/>
      <c r="P1043" t="inlineStr"/>
    </row>
    <row r="1044" ht="15" customHeight="1">
      <c r="A1044" s="154" t="inlineStr">
        <is>
          <t>Transformation des coproduits</t>
        </is>
      </c>
      <c r="B1044" t="inlineStr">
        <is>
          <t>Graisses animales</t>
        </is>
      </c>
      <c r="C1044" t="inlineStr">
        <is>
          <t>Viande bovine</t>
        </is>
      </c>
      <c r="D1044" t="inlineStr">
        <is>
          <t>France</t>
        </is>
      </c>
      <c r="E1044" t="inlineStr">
        <is>
          <t>2023</t>
        </is>
      </c>
      <c r="F1044" t="inlineStr">
        <is>
          <t>kt</t>
        </is>
      </c>
      <c r="G1044" t="inlineStr"/>
      <c r="H1044" t="inlineStr"/>
      <c r="I1044" t="inlineStr"/>
      <c r="J1044" t="inlineStr"/>
      <c r="K1044" t="inlineStr"/>
      <c r="L1044" t="inlineStr"/>
      <c r="M1044" t="inlineStr"/>
      <c r="N1044" t="n">
        <v>30.7</v>
      </c>
      <c r="O1044" t="inlineStr"/>
      <c r="P1044" t="inlineStr"/>
    </row>
    <row r="1045" ht="15" customHeight="1">
      <c r="A1045" s="154" t="inlineStr">
        <is>
          <t>Transformation des coproduits</t>
        </is>
      </c>
      <c r="B1045" t="inlineStr">
        <is>
          <t>Eau - traitement thermique</t>
        </is>
      </c>
      <c r="C1045" t="inlineStr">
        <is>
          <t>Viande bovine</t>
        </is>
      </c>
      <c r="D1045" t="inlineStr">
        <is>
          <t>France</t>
        </is>
      </c>
      <c r="E1045" t="inlineStr">
        <is>
          <t>2023</t>
        </is>
      </c>
      <c r="F1045" t="inlineStr">
        <is>
          <t>kt</t>
        </is>
      </c>
      <c r="G1045" t="inlineStr"/>
      <c r="H1045" t="inlineStr"/>
      <c r="I1045" t="inlineStr"/>
      <c r="J1045" t="inlineStr"/>
      <c r="K1045" t="inlineStr"/>
      <c r="L1045" t="inlineStr"/>
      <c r="M1045" t="inlineStr"/>
      <c r="N1045" t="n">
        <v>468</v>
      </c>
      <c r="O1045" t="inlineStr"/>
      <c r="P1045" t="inlineStr"/>
    </row>
    <row r="1046" ht="15" customHeight="1">
      <c r="A1046" s="154" t="inlineStr">
        <is>
          <t>Transformation des coproduits</t>
        </is>
      </c>
      <c r="B1046" t="inlineStr">
        <is>
          <t>Farines et graisses animales</t>
        </is>
      </c>
      <c r="C1046" t="inlineStr">
        <is>
          <t>Viande bovine</t>
        </is>
      </c>
      <c r="D1046" t="inlineStr">
        <is>
          <t>France</t>
        </is>
      </c>
      <c r="E1046" t="inlineStr">
        <is>
          <t>2023</t>
        </is>
      </c>
      <c r="F1046" t="inlineStr">
        <is>
          <t>kt</t>
        </is>
      </c>
      <c r="G1046" t="inlineStr"/>
      <c r="H1046" t="inlineStr"/>
      <c r="I1046" t="inlineStr"/>
      <c r="J1046" t="inlineStr"/>
      <c r="K1046" t="inlineStr"/>
      <c r="L1046" t="inlineStr"/>
      <c r="M1046" t="inlineStr"/>
      <c r="N1046" t="n">
        <v>112</v>
      </c>
      <c r="O1046" t="inlineStr"/>
      <c r="P1046" t="inlineStr"/>
    </row>
    <row r="1047" ht="15" customHeight="1">
      <c r="A1047" s="154" t="inlineStr">
        <is>
          <t>Transformation des coproduits</t>
        </is>
      </c>
      <c r="B1047" t="inlineStr">
        <is>
          <t>Produits transformés</t>
        </is>
      </c>
      <c r="C1047" t="inlineStr">
        <is>
          <t>Viande bovine</t>
        </is>
      </c>
      <c r="D1047" t="inlineStr">
        <is>
          <t>France</t>
        </is>
      </c>
      <c r="E1047" t="inlineStr">
        <is>
          <t>2023</t>
        </is>
      </c>
      <c r="F1047" t="inlineStr">
        <is>
          <t>kt</t>
        </is>
      </c>
      <c r="G1047" t="inlineStr"/>
      <c r="H1047" t="inlineStr"/>
      <c r="I1047" t="inlineStr"/>
      <c r="J1047" t="inlineStr"/>
      <c r="K1047" t="inlineStr"/>
      <c r="L1047" t="inlineStr"/>
      <c r="M1047" t="inlineStr"/>
      <c r="N1047" t="n">
        <v>509</v>
      </c>
      <c r="O1047" t="inlineStr"/>
      <c r="P1047" t="inlineStr"/>
    </row>
    <row r="1048" ht="15" customHeight="1">
      <c r="A1048" s="154" t="inlineStr">
        <is>
          <t>Transformation des coproduits</t>
        </is>
      </c>
      <c r="B1048" t="inlineStr">
        <is>
          <t>Matières issues de coproduits</t>
        </is>
      </c>
      <c r="C1048" t="inlineStr">
        <is>
          <t>Viande bovine</t>
        </is>
      </c>
      <c r="D1048" t="inlineStr">
        <is>
          <t>France</t>
        </is>
      </c>
      <c r="E1048" t="inlineStr">
        <is>
          <t>2023</t>
        </is>
      </c>
      <c r="F1048" t="inlineStr">
        <is>
          <t>kt</t>
        </is>
      </c>
      <c r="G1048" t="inlineStr"/>
      <c r="H1048" t="inlineStr"/>
      <c r="I1048" t="inlineStr"/>
      <c r="J1048" t="inlineStr"/>
      <c r="K1048" t="inlineStr"/>
      <c r="L1048" t="inlineStr"/>
      <c r="M1048" t="inlineStr"/>
      <c r="N1048" t="n">
        <v>509</v>
      </c>
      <c r="O1048" t="inlineStr"/>
      <c r="P1048" t="inlineStr"/>
    </row>
    <row r="1049" ht="15" customHeight="1">
      <c r="A1049" s="154" t="inlineStr">
        <is>
          <t>Transformation des coproduits</t>
        </is>
      </c>
      <c r="B1049" t="inlineStr">
        <is>
          <t>Eau</t>
        </is>
      </c>
      <c r="C1049" t="inlineStr">
        <is>
          <t>Viande bovine</t>
        </is>
      </c>
      <c r="D1049" t="inlineStr">
        <is>
          <t>France</t>
        </is>
      </c>
      <c r="E1049" t="inlineStr">
        <is>
          <t>2023</t>
        </is>
      </c>
      <c r="F1049" t="inlineStr">
        <is>
          <t>kt</t>
        </is>
      </c>
      <c r="G1049" t="inlineStr"/>
      <c r="H1049" t="inlineStr"/>
      <c r="I1049" t="inlineStr"/>
      <c r="J1049" t="inlineStr"/>
      <c r="K1049" t="inlineStr"/>
      <c r="L1049" t="inlineStr"/>
      <c r="M1049" t="inlineStr"/>
      <c r="N1049" t="n">
        <v>468</v>
      </c>
      <c r="O1049" t="inlineStr"/>
      <c r="P1049" t="inlineStr"/>
    </row>
    <row r="1050" ht="15" customHeight="1">
      <c r="A1050" s="154" t="inlineStr">
        <is>
          <t>Transformation des coproduits</t>
        </is>
      </c>
      <c r="B1050" t="inlineStr">
        <is>
          <t>Protéines animales transformées</t>
        </is>
      </c>
      <c r="C1050" t="inlineStr">
        <is>
          <t>Viande bovine</t>
        </is>
      </c>
      <c r="D1050" t="inlineStr">
        <is>
          <t>France</t>
        </is>
      </c>
      <c r="E1050" t="inlineStr">
        <is>
          <t>2023</t>
        </is>
      </c>
      <c r="F1050" t="inlineStr">
        <is>
          <t>kt</t>
        </is>
      </c>
      <c r="G1050" t="inlineStr"/>
      <c r="H1050" t="inlineStr"/>
      <c r="I1050" t="inlineStr"/>
      <c r="J1050" t="inlineStr"/>
      <c r="K1050" t="inlineStr"/>
      <c r="L1050" t="inlineStr"/>
      <c r="M1050" t="inlineStr"/>
      <c r="N1050" t="n">
        <v>250</v>
      </c>
      <c r="O1050" t="inlineStr"/>
      <c r="P1050" t="inlineStr"/>
    </row>
    <row r="1051" ht="15" customHeight="1">
      <c r="A1051" s="154" t="inlineStr">
        <is>
          <t>Transformation des coproduits</t>
        </is>
      </c>
      <c r="B1051" t="inlineStr">
        <is>
          <t>Corps gras animaux</t>
        </is>
      </c>
      <c r="C1051" t="inlineStr">
        <is>
          <t>Viande bovine</t>
        </is>
      </c>
      <c r="D1051" t="inlineStr">
        <is>
          <t>France</t>
        </is>
      </c>
      <c r="E1051" t="inlineStr">
        <is>
          <t>2023</t>
        </is>
      </c>
      <c r="F1051" t="inlineStr">
        <is>
          <t>kt</t>
        </is>
      </c>
      <c r="G1051" t="inlineStr"/>
      <c r="H1051" t="inlineStr"/>
      <c r="I1051" t="inlineStr"/>
      <c r="J1051" t="inlineStr"/>
      <c r="K1051" t="inlineStr"/>
      <c r="L1051" t="inlineStr"/>
      <c r="M1051" t="inlineStr"/>
      <c r="N1051" t="n">
        <v>147</v>
      </c>
      <c r="O1051" t="inlineStr"/>
      <c r="P1051" t="inlineStr"/>
    </row>
    <row r="1052" ht="15" customHeight="1">
      <c r="A1052" s="154" t="inlineStr">
        <is>
          <t>Transformation des coproduits</t>
        </is>
      </c>
      <c r="B1052" t="inlineStr">
        <is>
          <t>PAT et CGA</t>
        </is>
      </c>
      <c r="C1052" t="inlineStr">
        <is>
          <t>Viande bovine</t>
        </is>
      </c>
      <c r="D1052" t="inlineStr">
        <is>
          <t>France</t>
        </is>
      </c>
      <c r="E1052" t="inlineStr">
        <is>
          <t>2023</t>
        </is>
      </c>
      <c r="F1052" t="inlineStr">
        <is>
          <t>kt</t>
        </is>
      </c>
      <c r="G1052" t="inlineStr"/>
      <c r="H1052" t="inlineStr"/>
      <c r="I1052" t="inlineStr"/>
      <c r="J1052" t="inlineStr"/>
      <c r="K1052" t="inlineStr"/>
      <c r="L1052" t="inlineStr"/>
      <c r="M1052" t="inlineStr"/>
      <c r="N1052" t="n">
        <v>397</v>
      </c>
      <c r="O1052" t="inlineStr"/>
      <c r="P1052" t="inlineStr"/>
    </row>
    <row r="1053" ht="15" customHeight="1">
      <c r="A1053" s="154" t="inlineStr">
        <is>
          <t>Traitement thermique C1/C2</t>
        </is>
      </c>
      <c r="B1053" t="inlineStr">
        <is>
          <t>Farines animales</t>
        </is>
      </c>
      <c r="C1053" t="inlineStr">
        <is>
          <t>Viande bovine</t>
        </is>
      </c>
      <c r="D1053" t="inlineStr">
        <is>
          <t>France</t>
        </is>
      </c>
      <c r="E1053" t="inlineStr">
        <is>
          <t>2023</t>
        </is>
      </c>
      <c r="F1053" t="inlineStr">
        <is>
          <t>kt</t>
        </is>
      </c>
      <c r="G1053" t="inlineStr"/>
      <c r="H1053" t="inlineStr"/>
      <c r="I1053" t="inlineStr"/>
      <c r="J1053" t="inlineStr"/>
      <c r="K1053" t="inlineStr"/>
      <c r="L1053" t="inlineStr"/>
      <c r="M1053" t="inlineStr"/>
      <c r="N1053" t="n">
        <v>81.40000000000001</v>
      </c>
      <c r="O1053" t="inlineStr"/>
      <c r="P1053" t="inlineStr"/>
    </row>
    <row r="1054" ht="15" customHeight="1">
      <c r="A1054" s="154" t="inlineStr">
        <is>
          <t>Traitement thermique C1/C2</t>
        </is>
      </c>
      <c r="B1054" t="inlineStr">
        <is>
          <t>Graisses animales</t>
        </is>
      </c>
      <c r="C1054" t="inlineStr">
        <is>
          <t>Viande bovine</t>
        </is>
      </c>
      <c r="D1054" t="inlineStr">
        <is>
          <t>France</t>
        </is>
      </c>
      <c r="E1054" t="inlineStr">
        <is>
          <t>2023</t>
        </is>
      </c>
      <c r="F1054" t="inlineStr">
        <is>
          <t>kt</t>
        </is>
      </c>
      <c r="G1054" t="inlineStr"/>
      <c r="H1054" t="inlineStr"/>
      <c r="I1054" t="inlineStr"/>
      <c r="J1054" t="inlineStr"/>
      <c r="K1054" t="inlineStr"/>
      <c r="L1054" t="inlineStr"/>
      <c r="M1054" t="inlineStr"/>
      <c r="N1054" t="n">
        <v>30.7</v>
      </c>
      <c r="O1054" t="inlineStr"/>
      <c r="P1054" t="inlineStr"/>
    </row>
    <row r="1055" ht="15" customHeight="1">
      <c r="A1055" s="154" t="inlineStr">
        <is>
          <t>Traitement thermique C1/C2</t>
        </is>
      </c>
      <c r="B1055" t="inlineStr">
        <is>
          <t>Eau - traitement thermique</t>
        </is>
      </c>
      <c r="C1055" t="inlineStr">
        <is>
          <t>Viande bovine</t>
        </is>
      </c>
      <c r="D1055" t="inlineStr">
        <is>
          <t>France</t>
        </is>
      </c>
      <c r="E1055" t="inlineStr">
        <is>
          <t>2023</t>
        </is>
      </c>
      <c r="F1055" t="inlineStr">
        <is>
          <t>kt</t>
        </is>
      </c>
      <c r="G1055" t="inlineStr"/>
      <c r="H1055" t="inlineStr"/>
      <c r="I1055" t="inlineStr"/>
      <c r="J1055" t="inlineStr"/>
      <c r="K1055" t="inlineStr"/>
      <c r="L1055" t="inlineStr"/>
      <c r="M1055" t="inlineStr"/>
      <c r="N1055" t="n">
        <v>218</v>
      </c>
      <c r="O1055" t="inlineStr"/>
      <c r="P1055" t="inlineStr"/>
    </row>
    <row r="1056" ht="15" customHeight="1">
      <c r="A1056" s="154" t="inlineStr">
        <is>
          <t>Traitement thermique C1/C2</t>
        </is>
      </c>
      <c r="B1056" t="inlineStr">
        <is>
          <t>Farines et graisses animales</t>
        </is>
      </c>
      <c r="C1056" t="inlineStr">
        <is>
          <t>Viande bovine</t>
        </is>
      </c>
      <c r="D1056" t="inlineStr">
        <is>
          <t>France</t>
        </is>
      </c>
      <c r="E1056" t="inlineStr">
        <is>
          <t>2023</t>
        </is>
      </c>
      <c r="F1056" t="inlineStr">
        <is>
          <t>kt</t>
        </is>
      </c>
      <c r="G1056" t="inlineStr"/>
      <c r="H1056" t="inlineStr"/>
      <c r="I1056" t="inlineStr"/>
      <c r="J1056" t="inlineStr"/>
      <c r="K1056" t="inlineStr"/>
      <c r="L1056" t="inlineStr"/>
      <c r="M1056" t="inlineStr"/>
      <c r="N1056" t="n">
        <v>112</v>
      </c>
      <c r="O1056" t="inlineStr"/>
      <c r="P1056" t="inlineStr"/>
    </row>
    <row r="1057" ht="15" customHeight="1">
      <c r="A1057" s="154" t="inlineStr">
        <is>
          <t>Traitement thermique C1/C2</t>
        </is>
      </c>
      <c r="B1057" t="inlineStr">
        <is>
          <t>Produits transformés</t>
        </is>
      </c>
      <c r="C1057" t="inlineStr">
        <is>
          <t>Viande bovine</t>
        </is>
      </c>
      <c r="D1057" t="inlineStr">
        <is>
          <t>France</t>
        </is>
      </c>
      <c r="E1057" t="inlineStr">
        <is>
          <t>2023</t>
        </is>
      </c>
      <c r="F1057" t="inlineStr">
        <is>
          <t>kt</t>
        </is>
      </c>
      <c r="G1057" t="inlineStr"/>
      <c r="H1057" t="inlineStr"/>
      <c r="I1057" t="inlineStr"/>
      <c r="J1057" t="inlineStr"/>
      <c r="K1057" t="inlineStr"/>
      <c r="L1057" t="inlineStr"/>
      <c r="M1057" t="inlineStr"/>
      <c r="N1057" t="n">
        <v>112</v>
      </c>
      <c r="O1057" t="inlineStr"/>
      <c r="P1057" t="inlineStr"/>
    </row>
    <row r="1058" ht="15" customHeight="1">
      <c r="A1058" s="154" t="inlineStr">
        <is>
          <t>Traitement thermique C1/C2</t>
        </is>
      </c>
      <c r="B1058" t="inlineStr">
        <is>
          <t>Matières issues de coproduits</t>
        </is>
      </c>
      <c r="C1058" t="inlineStr">
        <is>
          <t>Viande bovine</t>
        </is>
      </c>
      <c r="D1058" t="inlineStr">
        <is>
          <t>France</t>
        </is>
      </c>
      <c r="E1058" t="inlineStr">
        <is>
          <t>2023</t>
        </is>
      </c>
      <c r="F1058" t="inlineStr">
        <is>
          <t>kt</t>
        </is>
      </c>
      <c r="G1058" t="inlineStr"/>
      <c r="H1058" t="inlineStr"/>
      <c r="I1058" t="inlineStr"/>
      <c r="J1058" t="inlineStr"/>
      <c r="K1058" t="inlineStr"/>
      <c r="L1058" t="inlineStr"/>
      <c r="M1058" t="inlineStr"/>
      <c r="N1058" t="n">
        <v>112</v>
      </c>
      <c r="O1058" t="inlineStr"/>
      <c r="P1058" t="inlineStr"/>
    </row>
    <row r="1059" ht="15" customHeight="1">
      <c r="A1059" s="154" t="inlineStr">
        <is>
          <t>Traitement thermique C1/C2</t>
        </is>
      </c>
      <c r="B1059" t="inlineStr">
        <is>
          <t>Eau</t>
        </is>
      </c>
      <c r="C1059" t="inlineStr">
        <is>
          <t>Viande bovine</t>
        </is>
      </c>
      <c r="D1059" t="inlineStr">
        <is>
          <t>France</t>
        </is>
      </c>
      <c r="E1059" t="inlineStr">
        <is>
          <t>2023</t>
        </is>
      </c>
      <c r="F1059" t="inlineStr">
        <is>
          <t>kt</t>
        </is>
      </c>
      <c r="G1059" t="inlineStr"/>
      <c r="H1059" t="inlineStr"/>
      <c r="I1059" t="inlineStr"/>
      <c r="J1059" t="inlineStr"/>
      <c r="K1059" t="inlineStr"/>
      <c r="L1059" t="inlineStr"/>
      <c r="M1059" t="inlineStr"/>
      <c r="N1059" t="n">
        <v>218</v>
      </c>
      <c r="O1059" t="inlineStr"/>
      <c r="P1059" t="inlineStr"/>
    </row>
    <row r="1060" ht="15" customHeight="1">
      <c r="A1060" s="154" t="inlineStr">
        <is>
          <t>Traitement thermique C3 et alimentaire</t>
        </is>
      </c>
      <c r="B1060" t="inlineStr">
        <is>
          <t>Protéines animales transformées</t>
        </is>
      </c>
      <c r="C1060" t="inlineStr">
        <is>
          <t>Viande bovine</t>
        </is>
      </c>
      <c r="D1060" t="inlineStr">
        <is>
          <t>France</t>
        </is>
      </c>
      <c r="E1060" t="inlineStr">
        <is>
          <t>2023</t>
        </is>
      </c>
      <c r="F1060" t="inlineStr">
        <is>
          <t>kt</t>
        </is>
      </c>
      <c r="G1060" t="inlineStr"/>
      <c r="H1060" t="inlineStr"/>
      <c r="I1060" t="inlineStr"/>
      <c r="J1060" t="inlineStr"/>
      <c r="K1060" t="inlineStr"/>
      <c r="L1060" t="inlineStr"/>
      <c r="M1060" t="inlineStr"/>
      <c r="N1060" t="n">
        <v>250</v>
      </c>
      <c r="O1060" t="inlineStr"/>
      <c r="P1060" t="inlineStr"/>
    </row>
    <row r="1061" ht="15" customHeight="1">
      <c r="A1061" s="154" t="inlineStr">
        <is>
          <t>Traitement thermique C3 et alimentaire</t>
        </is>
      </c>
      <c r="B1061" t="inlineStr">
        <is>
          <t>Corps gras animaux</t>
        </is>
      </c>
      <c r="C1061" t="inlineStr">
        <is>
          <t>Viande bovine</t>
        </is>
      </c>
      <c r="D1061" t="inlineStr">
        <is>
          <t>France</t>
        </is>
      </c>
      <c r="E1061" t="inlineStr">
        <is>
          <t>2023</t>
        </is>
      </c>
      <c r="F1061" t="inlineStr">
        <is>
          <t>kt</t>
        </is>
      </c>
      <c r="G1061" t="inlineStr"/>
      <c r="H1061" t="inlineStr"/>
      <c r="I1061" t="inlineStr"/>
      <c r="J1061" t="inlineStr"/>
      <c r="K1061" t="inlineStr"/>
      <c r="L1061" t="inlineStr"/>
      <c r="M1061" t="inlineStr"/>
      <c r="N1061" t="n">
        <v>147</v>
      </c>
      <c r="O1061" t="inlineStr"/>
      <c r="P1061" t="inlineStr"/>
    </row>
    <row r="1062" ht="15" customHeight="1">
      <c r="A1062" s="154" t="inlineStr">
        <is>
          <t>Traitement thermique C3 et alimentaire</t>
        </is>
      </c>
      <c r="B1062" t="inlineStr">
        <is>
          <t>Eau - traitement thermique</t>
        </is>
      </c>
      <c r="C1062" t="inlineStr">
        <is>
          <t>Viande bovine</t>
        </is>
      </c>
      <c r="D1062" t="inlineStr">
        <is>
          <t>France</t>
        </is>
      </c>
      <c r="E1062" t="inlineStr">
        <is>
          <t>2023</t>
        </is>
      </c>
      <c r="F1062" t="inlineStr">
        <is>
          <t>kt</t>
        </is>
      </c>
      <c r="G1062" t="inlineStr"/>
      <c r="H1062" t="inlineStr"/>
      <c r="I1062" t="inlineStr"/>
      <c r="J1062" t="inlineStr"/>
      <c r="K1062" t="inlineStr"/>
      <c r="L1062" t="inlineStr"/>
      <c r="M1062" t="inlineStr"/>
      <c r="N1062" t="n">
        <v>250</v>
      </c>
      <c r="O1062" t="inlineStr"/>
      <c r="P1062" t="inlineStr"/>
    </row>
    <row r="1063" ht="15" customHeight="1">
      <c r="A1063" s="154" t="inlineStr">
        <is>
          <t>Traitement thermique C3 et alimentaire</t>
        </is>
      </c>
      <c r="B1063" t="inlineStr">
        <is>
          <t>PAT et CGA</t>
        </is>
      </c>
      <c r="C1063" t="inlineStr">
        <is>
          <t>Viande bovine</t>
        </is>
      </c>
      <c r="D1063" t="inlineStr">
        <is>
          <t>France</t>
        </is>
      </c>
      <c r="E1063" t="inlineStr">
        <is>
          <t>2023</t>
        </is>
      </c>
      <c r="F1063" t="inlineStr">
        <is>
          <t>kt</t>
        </is>
      </c>
      <c r="G1063" t="inlineStr"/>
      <c r="H1063" t="inlineStr"/>
      <c r="I1063" t="inlineStr"/>
      <c r="J1063" t="inlineStr"/>
      <c r="K1063" t="inlineStr"/>
      <c r="L1063" t="inlineStr"/>
      <c r="M1063" t="inlineStr"/>
      <c r="N1063" t="n">
        <v>397</v>
      </c>
      <c r="O1063" t="inlineStr"/>
      <c r="P1063" t="inlineStr"/>
    </row>
    <row r="1064" ht="15" customHeight="1">
      <c r="A1064" s="154" t="inlineStr">
        <is>
          <t>Traitement thermique C3 et alimentaire</t>
        </is>
      </c>
      <c r="B1064" t="inlineStr">
        <is>
          <t>Produits transformés</t>
        </is>
      </c>
      <c r="C1064" t="inlineStr">
        <is>
          <t>Viande bovine</t>
        </is>
      </c>
      <c r="D1064" t="inlineStr">
        <is>
          <t>France</t>
        </is>
      </c>
      <c r="E1064" t="inlineStr">
        <is>
          <t>2023</t>
        </is>
      </c>
      <c r="F1064" t="inlineStr">
        <is>
          <t>kt</t>
        </is>
      </c>
      <c r="G1064" t="inlineStr"/>
      <c r="H1064" t="inlineStr"/>
      <c r="I1064" t="inlineStr"/>
      <c r="J1064" t="inlineStr"/>
      <c r="K1064" t="inlineStr"/>
      <c r="L1064" t="inlineStr"/>
      <c r="M1064" t="inlineStr"/>
      <c r="N1064" t="n">
        <v>397</v>
      </c>
      <c r="O1064" t="inlineStr"/>
      <c r="P1064" t="inlineStr"/>
    </row>
    <row r="1065" ht="15" customHeight="1">
      <c r="A1065" s="154" t="inlineStr">
        <is>
          <t>Traitement thermique C3 et alimentaire</t>
        </is>
      </c>
      <c r="B1065" t="inlineStr">
        <is>
          <t>Matières issues de coproduits</t>
        </is>
      </c>
      <c r="C1065" t="inlineStr">
        <is>
          <t>Viande bovine</t>
        </is>
      </c>
      <c r="D1065" t="inlineStr">
        <is>
          <t>France</t>
        </is>
      </c>
      <c r="E1065" t="inlineStr">
        <is>
          <t>2023</t>
        </is>
      </c>
      <c r="F1065" t="inlineStr">
        <is>
          <t>kt</t>
        </is>
      </c>
      <c r="G1065" t="inlineStr"/>
      <c r="H1065" t="inlineStr"/>
      <c r="I1065" t="inlineStr"/>
      <c r="J1065" t="inlineStr"/>
      <c r="K1065" t="inlineStr"/>
      <c r="L1065" t="inlineStr"/>
      <c r="M1065" t="inlineStr"/>
      <c r="N1065" t="n">
        <v>397</v>
      </c>
      <c r="O1065" t="inlineStr"/>
      <c r="P1065" t="inlineStr"/>
    </row>
    <row r="1066" ht="15" customHeight="1">
      <c r="A1066" s="154" t="inlineStr">
        <is>
          <t>Traitement thermique C3 et alimentaire</t>
        </is>
      </c>
      <c r="B1066" t="inlineStr">
        <is>
          <t>Eau</t>
        </is>
      </c>
      <c r="C1066" t="inlineStr">
        <is>
          <t>Viande bovine</t>
        </is>
      </c>
      <c r="D1066" t="inlineStr">
        <is>
          <t>France</t>
        </is>
      </c>
      <c r="E1066" t="inlineStr">
        <is>
          <t>2023</t>
        </is>
      </c>
      <c r="F1066" t="inlineStr">
        <is>
          <t>kt</t>
        </is>
      </c>
      <c r="G1066" t="inlineStr"/>
      <c r="H1066" t="inlineStr"/>
      <c r="I1066" t="inlineStr"/>
      <c r="J1066" t="inlineStr"/>
      <c r="K1066" t="inlineStr"/>
      <c r="L1066" t="inlineStr"/>
      <c r="M1066" t="inlineStr"/>
      <c r="N1066" t="n">
        <v>250</v>
      </c>
      <c r="O1066" t="inlineStr"/>
      <c r="P1066" t="inlineStr"/>
    </row>
    <row r="1067" ht="15" customHeight="1">
      <c r="A1067" s="154" t="inlineStr">
        <is>
          <t>Import</t>
        </is>
      </c>
      <c r="B1067" t="inlineStr">
        <is>
          <t>Veaux</t>
        </is>
      </c>
      <c r="C1067" t="inlineStr">
        <is>
          <t>Viande bovine</t>
        </is>
      </c>
      <c r="D1067" t="inlineStr">
        <is>
          <t>France</t>
        </is>
      </c>
      <c r="E1067" t="inlineStr">
        <is>
          <t>2023</t>
        </is>
      </c>
      <c r="F1067" t="inlineStr">
        <is>
          <t>kt</t>
        </is>
      </c>
      <c r="G1067" t="inlineStr">
        <is>
          <t>Importation de veaux = 8  (Agreste - Statistique Agricole Annuelle - SSP)</t>
        </is>
      </c>
      <c r="H1067" t="inlineStr">
        <is>
          <t>Agreste - Statistique Agricole Annuelle - SSP</t>
        </is>
      </c>
      <c r="I1067" t="inlineStr"/>
      <c r="J1067" t="inlineStr">
        <is>
          <t>Volume</t>
        </is>
      </c>
      <c r="K1067" t="inlineStr">
        <is>
          <t>Importation de veaux</t>
        </is>
      </c>
      <c r="L1067" t="inlineStr">
        <is>
          <t>Echanges - AGRESTE</t>
        </is>
      </c>
      <c r="M1067" t="inlineStr">
        <is>
          <t>Très élevée</t>
        </is>
      </c>
      <c r="N1067" t="n">
        <v>8</v>
      </c>
      <c r="O1067" t="inlineStr"/>
      <c r="P1067" t="inlineStr"/>
    </row>
    <row r="1068" ht="15" customHeight="1">
      <c r="A1068" s="154" t="inlineStr">
        <is>
          <t>Import</t>
        </is>
      </c>
      <c r="B1068" t="inlineStr">
        <is>
          <t>Gros bovins</t>
        </is>
      </c>
      <c r="C1068" t="inlineStr">
        <is>
          <t>Viande bovine</t>
        </is>
      </c>
      <c r="D1068" t="inlineStr">
        <is>
          <t>France</t>
        </is>
      </c>
      <c r="E1068" t="inlineStr">
        <is>
          <t>2023</t>
        </is>
      </c>
      <c r="F1068" t="inlineStr">
        <is>
          <t>kt</t>
        </is>
      </c>
      <c r="G1068" t="inlineStr">
        <is>
          <t>Importation de gros bovins = 1  (Agreste - Statistique Agricole Annuelle - SSP)</t>
        </is>
      </c>
      <c r="H1068" t="inlineStr">
        <is>
          <t>Agreste - Statistique Agricole Annuelle - SSP</t>
        </is>
      </c>
      <c r="I1068" t="inlineStr"/>
      <c r="J1068" t="inlineStr">
        <is>
          <t>Volume</t>
        </is>
      </c>
      <c r="K1068" t="inlineStr">
        <is>
          <t>Importation de gros bovins</t>
        </is>
      </c>
      <c r="L1068" t="inlineStr">
        <is>
          <t>Echanges - AGRESTE</t>
        </is>
      </c>
      <c r="M1068" t="inlineStr">
        <is>
          <t>Très élevée</t>
        </is>
      </c>
      <c r="N1068" t="n">
        <v>0.76</v>
      </c>
      <c r="O1068" t="inlineStr"/>
      <c r="P1068" t="inlineStr"/>
    </row>
    <row r="1069" ht="15" customHeight="1">
      <c r="A1069" s="154" t="inlineStr">
        <is>
          <t>Import</t>
        </is>
      </c>
      <c r="B1069" t="inlineStr">
        <is>
          <t>Carcasses, fraîches</t>
        </is>
      </c>
      <c r="C1069" t="inlineStr">
        <is>
          <t>Viande bovine</t>
        </is>
      </c>
      <c r="D1069" t="inlineStr">
        <is>
          <t>France</t>
        </is>
      </c>
      <c r="E1069" t="inlineStr">
        <is>
          <t>2023</t>
        </is>
      </c>
      <c r="F1069" t="inlineStr">
        <is>
          <t>kt</t>
        </is>
      </c>
      <c r="G1069" t="inlineStr">
        <is>
          <t>Importation de carcasses fraîches = 37  (Douanes - Eurostat)</t>
        </is>
      </c>
      <c r="H1069" t="inlineStr">
        <is>
          <t>Douanes - Eurostat</t>
        </is>
      </c>
      <c r="I1069" t="inlineStr">
        <is>
          <t>Les échanges de carcasses congelées sont négligés</t>
        </is>
      </c>
      <c r="J1069" t="inlineStr">
        <is>
          <t>Volume</t>
        </is>
      </c>
      <c r="K1069" t="inlineStr">
        <is>
          <t>Importation de carcasses fraîches</t>
        </is>
      </c>
      <c r="L1069" t="inlineStr">
        <is>
          <t>Echanges - Eurostat</t>
        </is>
      </c>
      <c r="M1069" t="inlineStr">
        <is>
          <t>Très élevée</t>
        </is>
      </c>
      <c r="N1069" t="n">
        <v>37</v>
      </c>
      <c r="O1069" t="inlineStr"/>
      <c r="P1069" t="inlineStr"/>
    </row>
    <row r="1070" ht="15" customHeight="1">
      <c r="A1070" s="154" t="inlineStr">
        <is>
          <t>Import</t>
        </is>
      </c>
      <c r="B1070" t="inlineStr">
        <is>
          <t>Morceaux, frais</t>
        </is>
      </c>
      <c r="C1070" t="inlineStr">
        <is>
          <t>Viande bovine</t>
        </is>
      </c>
      <c r="D1070" t="inlineStr">
        <is>
          <t>France</t>
        </is>
      </c>
      <c r="E1070" t="inlineStr">
        <is>
          <t>2023</t>
        </is>
      </c>
      <c r="F1070" t="inlineStr">
        <is>
          <t>kt</t>
        </is>
      </c>
      <c r="G1070" t="inlineStr">
        <is>
          <t>Importation de morceaux frais = 157  (Douanes - Eurostat)</t>
        </is>
      </c>
      <c r="H1070" t="inlineStr">
        <is>
          <t>Douanes - Eurostat</t>
        </is>
      </c>
      <c r="I1070" t="inlineStr"/>
      <c r="J1070" t="inlineStr">
        <is>
          <t>Volume</t>
        </is>
      </c>
      <c r="K1070" t="inlineStr">
        <is>
          <t>Importation de morceaux frais</t>
        </is>
      </c>
      <c r="L1070" t="inlineStr">
        <is>
          <t>Echanges - Eurostat</t>
        </is>
      </c>
      <c r="M1070" t="inlineStr">
        <is>
          <t>Très élevée</t>
        </is>
      </c>
      <c r="N1070" t="n">
        <v>157</v>
      </c>
      <c r="O1070" t="inlineStr"/>
      <c r="P1070" t="inlineStr"/>
    </row>
    <row r="1071" ht="15" customHeight="1">
      <c r="A1071" s="154" t="inlineStr">
        <is>
          <t>Import</t>
        </is>
      </c>
      <c r="B1071" t="inlineStr">
        <is>
          <t>Morceaux, congelés</t>
        </is>
      </c>
      <c r="C1071" t="inlineStr">
        <is>
          <t>Viande bovine</t>
        </is>
      </c>
      <c r="D1071" t="inlineStr">
        <is>
          <t>France</t>
        </is>
      </c>
      <c r="E1071" t="inlineStr">
        <is>
          <t>2023</t>
        </is>
      </c>
      <c r="F1071" t="inlineStr">
        <is>
          <t>kt</t>
        </is>
      </c>
      <c r="G1071" t="inlineStr">
        <is>
          <t>Importation de morceaux congelés = 78  (Douanes - Eurostat)</t>
        </is>
      </c>
      <c r="H1071" t="inlineStr">
        <is>
          <t>Douanes - Eurostat</t>
        </is>
      </c>
      <c r="I1071" t="inlineStr"/>
      <c r="J1071" t="inlineStr">
        <is>
          <t>Volume</t>
        </is>
      </c>
      <c r="K1071" t="inlineStr">
        <is>
          <t>Importation de morceaux congelés</t>
        </is>
      </c>
      <c r="L1071" t="inlineStr">
        <is>
          <t>Echanges - Eurostat</t>
        </is>
      </c>
      <c r="M1071" t="inlineStr">
        <is>
          <t>Très élevée</t>
        </is>
      </c>
      <c r="N1071" t="n">
        <v>78.40000000000001</v>
      </c>
      <c r="O1071" t="inlineStr"/>
      <c r="P1071" t="inlineStr"/>
    </row>
    <row r="1072" ht="15" customHeight="1">
      <c r="A1072" s="154" t="inlineStr">
        <is>
          <t>Import</t>
        </is>
      </c>
      <c r="B1072" t="inlineStr">
        <is>
          <t>Abats</t>
        </is>
      </c>
      <c r="C1072" t="inlineStr">
        <is>
          <t>Viande bovine</t>
        </is>
      </c>
      <c r="D1072" t="inlineStr">
        <is>
          <t>France</t>
        </is>
      </c>
      <c r="E1072" t="inlineStr">
        <is>
          <t>2023</t>
        </is>
      </c>
      <c r="F1072" t="inlineStr">
        <is>
          <t>kt</t>
        </is>
      </c>
      <c r="G1072" t="inlineStr">
        <is>
          <t>Importation d'abats = 29  (Douanes - Eurostat)</t>
        </is>
      </c>
      <c r="H1072" t="inlineStr">
        <is>
          <t>Douanes - Eurostat</t>
        </is>
      </c>
      <c r="I1072" t="inlineStr"/>
      <c r="J1072" t="inlineStr">
        <is>
          <t>Volume</t>
        </is>
      </c>
      <c r="K1072" t="inlineStr">
        <is>
          <t>Importation d'abats</t>
        </is>
      </c>
      <c r="L1072" t="inlineStr">
        <is>
          <t>Echanges - Eurostat</t>
        </is>
      </c>
      <c r="M1072" t="inlineStr">
        <is>
          <t>Très élevée</t>
        </is>
      </c>
      <c r="N1072" t="n">
        <v>29.3</v>
      </c>
      <c r="O1072" t="inlineStr"/>
      <c r="P1072" t="inlineStr"/>
    </row>
    <row r="1073" ht="15" customHeight="1">
      <c r="A1073" s="154" t="inlineStr">
        <is>
          <t>Import</t>
        </is>
      </c>
      <c r="B1073" t="inlineStr">
        <is>
          <t>C3 et alimentaire</t>
        </is>
      </c>
      <c r="C1073" t="inlineStr">
        <is>
          <t>Viande bovine</t>
        </is>
      </c>
      <c r="D1073" t="inlineStr">
        <is>
          <t>France</t>
        </is>
      </c>
      <c r="E1073" t="inlineStr">
        <is>
          <t>2023</t>
        </is>
      </c>
      <c r="F1073" t="inlineStr">
        <is>
          <t>kt</t>
        </is>
      </c>
      <c r="G1073" t="inlineStr">
        <is>
          <t>Importation de coproduits C3 et alimentaire = 13  (Douanes - Eurostat)</t>
        </is>
      </c>
      <c r="H1073" t="inlineStr">
        <is>
          <t>Douanes - Eurostat</t>
        </is>
      </c>
      <c r="I1073" t="inlineStr">
        <is>
          <t>Statistique comprenant également les ovins et caprins = extrapolation à partir de la production de C3 de chaque espèce</t>
        </is>
      </c>
      <c r="J1073" t="inlineStr">
        <is>
          <t>Volume</t>
        </is>
      </c>
      <c r="K1073" t="inlineStr">
        <is>
          <t>Importation de coproduits C3 et alimentaire</t>
        </is>
      </c>
      <c r="L1073" t="inlineStr">
        <is>
          <t>Echanges - Eurostat</t>
        </is>
      </c>
      <c r="M1073" t="inlineStr">
        <is>
          <t>Moyenne</t>
        </is>
      </c>
      <c r="N1073" t="n">
        <v>13.1</v>
      </c>
      <c r="O1073" t="inlineStr"/>
      <c r="P1073" t="inlineStr"/>
    </row>
    <row r="1074" ht="15" customHeight="1">
      <c r="A1074" s="154" t="inlineStr">
        <is>
          <t>Import</t>
        </is>
      </c>
      <c r="B1074" t="inlineStr">
        <is>
          <t>Viande de veaux</t>
        </is>
      </c>
      <c r="C1074" t="inlineStr">
        <is>
          <t>Viande bovine</t>
        </is>
      </c>
      <c r="D1074" t="inlineStr">
        <is>
          <t>France</t>
        </is>
      </c>
      <c r="E1074" t="inlineStr">
        <is>
          <t>2023</t>
        </is>
      </c>
      <c r="F1074" t="inlineStr">
        <is>
          <t>kt</t>
        </is>
      </c>
      <c r="G1074" t="inlineStr"/>
      <c r="H1074" t="inlineStr"/>
      <c r="I1074" t="inlineStr"/>
      <c r="J1074" t="inlineStr"/>
      <c r="K1074" t="inlineStr"/>
      <c r="L1074" t="inlineStr"/>
      <c r="M1074" t="inlineStr"/>
      <c r="N1074" t="n">
        <v>68.40000000000001</v>
      </c>
      <c r="O1074" t="inlineStr"/>
      <c r="P1074" t="inlineStr"/>
    </row>
    <row r="1075" ht="15" customHeight="1">
      <c r="A1075" s="154" t="inlineStr">
        <is>
          <t>Import</t>
        </is>
      </c>
      <c r="B1075" t="inlineStr">
        <is>
          <t>Viande de gros bovins</t>
        </is>
      </c>
      <c r="C1075" t="inlineStr">
        <is>
          <t>Viande bovine</t>
        </is>
      </c>
      <c r="D1075" t="inlineStr">
        <is>
          <t>France</t>
        </is>
      </c>
      <c r="E1075" t="inlineStr">
        <is>
          <t>2023</t>
        </is>
      </c>
      <c r="F1075" t="inlineStr">
        <is>
          <t>kt</t>
        </is>
      </c>
      <c r="G1075" t="inlineStr">
        <is>
          <t>Part de viande de gros bovins importée = 25,48 % (Où va le bœuf ? - Idele)</t>
        </is>
      </c>
      <c r="H1075" t="inlineStr">
        <is>
          <t>Où va le bœuf ? - Idele</t>
        </is>
      </c>
      <c r="I1075" t="inlineStr">
        <is>
          <t>Utilisation de la répartition de 2022, en tec</t>
        </is>
      </c>
      <c r="J1075" t="inlineStr">
        <is>
          <t>Répartition</t>
        </is>
      </c>
      <c r="K1075" t="inlineStr">
        <is>
          <t>Part de viande de gros bovins importée</t>
        </is>
      </c>
      <c r="L1075" t="inlineStr">
        <is>
          <t>Consommation - IDELE</t>
        </is>
      </c>
      <c r="M1075" t="inlineStr">
        <is>
          <t>0</t>
        </is>
      </c>
      <c r="N1075" t="n">
        <v>204</v>
      </c>
      <c r="O1075" t="inlineStr"/>
      <c r="P1075" t="inlineStr"/>
    </row>
    <row r="1076" ht="15" customHeight="1">
      <c r="A1076" s="154" t="inlineStr">
        <is>
          <t>Import</t>
        </is>
      </c>
      <c r="B1076" t="inlineStr">
        <is>
          <t>Bovins</t>
        </is>
      </c>
      <c r="C1076" t="inlineStr">
        <is>
          <t>Viande bovine</t>
        </is>
      </c>
      <c r="D1076" t="inlineStr">
        <is>
          <t>France</t>
        </is>
      </c>
      <c r="E1076" t="inlineStr">
        <is>
          <t>2023</t>
        </is>
      </c>
      <c r="F1076" t="inlineStr">
        <is>
          <t>kt</t>
        </is>
      </c>
      <c r="G1076" t="inlineStr"/>
      <c r="H1076" t="inlineStr"/>
      <c r="I1076" t="inlineStr"/>
      <c r="J1076" t="inlineStr"/>
      <c r="K1076" t="inlineStr"/>
      <c r="L1076" t="inlineStr"/>
      <c r="M1076" t="inlineStr"/>
      <c r="N1076" t="n">
        <v>8.76</v>
      </c>
      <c r="O1076" t="inlineStr"/>
      <c r="P1076" t="inlineStr"/>
    </row>
    <row r="1077" ht="15" customHeight="1">
      <c r="A1077" s="154" t="inlineStr">
        <is>
          <t>Import</t>
        </is>
      </c>
      <c r="B1077" t="inlineStr">
        <is>
          <t>Carcasses</t>
        </is>
      </c>
      <c r="C1077" t="inlineStr">
        <is>
          <t>Viande bovine</t>
        </is>
      </c>
      <c r="D1077" t="inlineStr">
        <is>
          <t>France</t>
        </is>
      </c>
      <c r="E1077" t="inlineStr">
        <is>
          <t>2023</t>
        </is>
      </c>
      <c r="F1077" t="inlineStr">
        <is>
          <t>kt</t>
        </is>
      </c>
      <c r="G1077" t="inlineStr"/>
      <c r="H1077" t="inlineStr"/>
      <c r="I1077" t="inlineStr"/>
      <c r="J1077" t="inlineStr"/>
      <c r="K1077" t="inlineStr"/>
      <c r="L1077" t="inlineStr"/>
      <c r="M1077" t="inlineStr"/>
      <c r="N1077" t="n">
        <v>37</v>
      </c>
      <c r="O1077" t="inlineStr"/>
      <c r="P1077" t="inlineStr"/>
    </row>
    <row r="1078" ht="15" customHeight="1">
      <c r="A1078" s="154" t="inlineStr">
        <is>
          <t>Import</t>
        </is>
      </c>
      <c r="B1078" t="inlineStr">
        <is>
          <t>Viande</t>
        </is>
      </c>
      <c r="C1078" t="inlineStr">
        <is>
          <t>Viande bovine</t>
        </is>
      </c>
      <c r="D1078" t="inlineStr">
        <is>
          <t>France</t>
        </is>
      </c>
      <c r="E1078" t="inlineStr">
        <is>
          <t>2023</t>
        </is>
      </c>
      <c r="F1078" t="inlineStr">
        <is>
          <t>kt</t>
        </is>
      </c>
      <c r="G1078" t="inlineStr"/>
      <c r="H1078" t="inlineStr"/>
      <c r="I1078" t="inlineStr"/>
      <c r="J1078" t="inlineStr"/>
      <c r="K1078" t="inlineStr"/>
      <c r="L1078" t="inlineStr"/>
      <c r="M1078" t="inlineStr"/>
      <c r="N1078" t="n">
        <v>272</v>
      </c>
      <c r="O1078" t="inlineStr"/>
      <c r="P1078" t="inlineStr"/>
    </row>
    <row r="1079" ht="15" customHeight="1">
      <c r="A1079" s="154" t="inlineStr">
        <is>
          <t>Import</t>
        </is>
      </c>
      <c r="B1079" t="inlineStr">
        <is>
          <t>Morceaux</t>
        </is>
      </c>
      <c r="C1079" t="inlineStr">
        <is>
          <t>Viande bovine</t>
        </is>
      </c>
      <c r="D1079" t="inlineStr">
        <is>
          <t>France</t>
        </is>
      </c>
      <c r="E1079" t="inlineStr">
        <is>
          <t>2023</t>
        </is>
      </c>
      <c r="F1079" t="inlineStr">
        <is>
          <t>kt</t>
        </is>
      </c>
      <c r="G1079" t="inlineStr"/>
      <c r="H1079" t="inlineStr"/>
      <c r="I1079" t="inlineStr"/>
      <c r="J1079" t="inlineStr"/>
      <c r="K1079" t="inlineStr"/>
      <c r="L1079" t="inlineStr"/>
      <c r="M1079" t="inlineStr"/>
      <c r="N1079" t="n">
        <v>235</v>
      </c>
      <c r="O1079" t="inlineStr"/>
      <c r="P1079" t="inlineStr"/>
    </row>
    <row r="1080" ht="15" customHeight="1">
      <c r="A1080" s="154" t="inlineStr">
        <is>
          <t>Import</t>
        </is>
      </c>
      <c r="B1080" t="inlineStr">
        <is>
          <t>Matières de 1ère et 2nde transformation</t>
        </is>
      </c>
      <c r="C1080" t="inlineStr">
        <is>
          <t>Viande bovine</t>
        </is>
      </c>
      <c r="D1080" t="inlineStr">
        <is>
          <t>France</t>
        </is>
      </c>
      <c r="E1080" t="inlineStr">
        <is>
          <t>2023</t>
        </is>
      </c>
      <c r="F1080" t="inlineStr">
        <is>
          <t>kt</t>
        </is>
      </c>
      <c r="G1080" t="inlineStr"/>
      <c r="H1080" t="inlineStr"/>
      <c r="I1080" t="inlineStr"/>
      <c r="J1080" t="inlineStr"/>
      <c r="K1080" t="inlineStr"/>
      <c r="L1080" t="inlineStr"/>
      <c r="M1080" t="inlineStr"/>
      <c r="N1080" t="n">
        <v>315</v>
      </c>
      <c r="O1080" t="inlineStr"/>
      <c r="P1080" t="inlineStr"/>
    </row>
    <row r="1081" ht="15" customHeight="1">
      <c r="A1081" s="154" t="inlineStr">
        <is>
          <t>Import</t>
        </is>
      </c>
      <c r="B1081" t="inlineStr">
        <is>
          <t>Coproduits</t>
        </is>
      </c>
      <c r="C1081" t="inlineStr">
        <is>
          <t>Viande bovine</t>
        </is>
      </c>
      <c r="D1081" t="inlineStr">
        <is>
          <t>France</t>
        </is>
      </c>
      <c r="E1081" t="inlineStr">
        <is>
          <t>2023</t>
        </is>
      </c>
      <c r="F1081" t="inlineStr">
        <is>
          <t>kt</t>
        </is>
      </c>
      <c r="G1081" t="inlineStr"/>
      <c r="H1081" t="inlineStr"/>
      <c r="I1081" t="inlineStr"/>
      <c r="J1081" t="inlineStr"/>
      <c r="K1081" t="inlineStr"/>
      <c r="L1081" t="inlineStr"/>
      <c r="M1081" t="inlineStr"/>
      <c r="N1081" t="n">
        <v>13.1</v>
      </c>
      <c r="O1081" t="inlineStr"/>
      <c r="P1081" t="inlineStr"/>
    </row>
  </sheetData>
  <pageMargins left="0.75" right="0.75" top="1" bottom="1" header="0.5" footer="0.5"/>
</worksheet>
</file>

<file path=xl/worksheets/sheet3.xml><?xml version="1.0" encoding="utf-8"?>
<worksheet xmlns="http://schemas.openxmlformats.org/spreadsheetml/2006/main">
  <sheetPr>
    <tabColor rgb="004F81BD"/>
    <outlinePr summaryBelow="1" summaryRight="1"/>
    <pageSetUpPr/>
  </sheetPr>
  <dimension ref="A1:D30"/>
  <sheetViews>
    <sheetView workbookViewId="0">
      <selection activeCell="A1" sqref="A1"/>
    </sheetView>
  </sheetViews>
  <sheetFormatPr baseColWidth="8" defaultRowHeight="15"/>
  <cols>
    <col width="28" customWidth="1" min="1" max="1"/>
    <col width="46" customWidth="1" min="2" max="2"/>
    <col width="47" customWidth="1" min="3" max="3"/>
    <col width="24" customWidth="1" min="4" max="4"/>
  </cols>
  <sheetData>
    <row r="1" ht="15" customHeight="1">
      <c r="A1" s="155" t="inlineStr">
        <is>
          <t>Niveau d'aggrégation</t>
        </is>
      </c>
      <c r="B1" s="155" t="inlineStr">
        <is>
          <t>Liste des secteurs</t>
        </is>
      </c>
      <c r="C1" s="155" t="inlineStr">
        <is>
          <t>Contraintes de conservation de la masse</t>
        </is>
      </c>
      <c r="D1" s="155" t="inlineStr">
        <is>
          <t>Niveau de détail</t>
        </is>
      </c>
    </row>
    <row r="2" ht="15" customHeight="1">
      <c r="A2" s="156" t="n">
        <v>1</v>
      </c>
      <c r="B2" s="156" t="inlineStr">
        <is>
          <t>Élevage</t>
        </is>
      </c>
      <c r="C2" s="154" t="n">
        <v>0</v>
      </c>
      <c r="D2" s="154" t="inlineStr"/>
    </row>
    <row r="3" ht="15" customHeight="1">
      <c r="A3" s="156" t="n">
        <v>1</v>
      </c>
      <c r="B3" s="156" t="inlineStr">
        <is>
          <t>1ère et 2nde transformation</t>
        </is>
      </c>
      <c r="C3" s="154" t="n">
        <v>1</v>
      </c>
      <c r="D3" s="154" t="inlineStr">
        <is>
          <t>1</t>
        </is>
      </c>
    </row>
    <row r="4" ht="15" customHeight="1">
      <c r="A4" s="157" t="n">
        <v>2</v>
      </c>
      <c r="B4" s="157" t="inlineStr">
        <is>
          <t>Abattage / découpe</t>
        </is>
      </c>
      <c r="C4" s="154" t="n">
        <v>1</v>
      </c>
      <c r="D4" s="154" t="inlineStr">
        <is>
          <t>2</t>
        </is>
      </c>
    </row>
    <row r="5" ht="15" customHeight="1">
      <c r="A5" s="158" t="n">
        <v>3</v>
      </c>
      <c r="B5" s="158" t="inlineStr">
        <is>
          <t>Abattage / découpe de veaux</t>
        </is>
      </c>
      <c r="C5" s="154" t="n">
        <v>1</v>
      </c>
      <c r="D5" s="154" t="inlineStr">
        <is>
          <t>3:4:5:6</t>
        </is>
      </c>
    </row>
    <row r="6" ht="15" customHeight="1">
      <c r="A6" s="158" t="n">
        <v>3</v>
      </c>
      <c r="B6" s="158" t="inlineStr">
        <is>
          <t>Abattage / découpe de gros bovins</t>
        </is>
      </c>
      <c r="C6" s="154" t="n">
        <v>1</v>
      </c>
      <c r="D6" s="154" t="inlineStr">
        <is>
          <t>3:4:5:6</t>
        </is>
      </c>
    </row>
    <row r="7" ht="15" customHeight="1">
      <c r="A7" s="157" t="n">
        <v>2</v>
      </c>
      <c r="B7" s="157" t="inlineStr">
        <is>
          <t>Transformation des coproduits</t>
        </is>
      </c>
      <c r="C7" s="154" t="n">
        <v>1</v>
      </c>
      <c r="D7" s="154" t="inlineStr">
        <is>
          <t>2</t>
        </is>
      </c>
    </row>
    <row r="8" ht="15" customHeight="1">
      <c r="A8" s="158" t="n">
        <v>3</v>
      </c>
      <c r="B8" s="158" t="inlineStr">
        <is>
          <t>Traitement thermique C1/C2</t>
        </is>
      </c>
      <c r="C8" s="154" t="n">
        <v>1</v>
      </c>
      <c r="D8" s="154" t="inlineStr">
        <is>
          <t>3:4:5:6</t>
        </is>
      </c>
    </row>
    <row r="9" ht="15" customHeight="1">
      <c r="A9" s="158" t="n">
        <v>3</v>
      </c>
      <c r="B9" s="158" t="inlineStr">
        <is>
          <t>Traitement thermique C3 et alimentaire</t>
        </is>
      </c>
      <c r="C9" s="154" t="n">
        <v>1</v>
      </c>
      <c r="D9" s="154" t="inlineStr">
        <is>
          <t>3:4:5:6</t>
        </is>
      </c>
    </row>
    <row r="10" ht="15" customHeight="1">
      <c r="A10" s="156" t="n">
        <v>1</v>
      </c>
      <c r="B10" s="156" t="inlineStr">
        <is>
          <t>Débouchés</t>
        </is>
      </c>
      <c r="C10" s="154" t="n">
        <v>0</v>
      </c>
      <c r="D10" s="154" t="inlineStr">
        <is>
          <t>1</t>
        </is>
      </c>
    </row>
    <row r="11" ht="15" customHeight="1">
      <c r="A11" s="157" t="n">
        <v>2</v>
      </c>
      <c r="B11" s="157" t="inlineStr">
        <is>
          <t>Usages alimentaires</t>
        </is>
      </c>
      <c r="C11" s="154" t="n">
        <v>0</v>
      </c>
      <c r="D11" s="154" t="inlineStr">
        <is>
          <t>2</t>
        </is>
      </c>
    </row>
    <row r="12" ht="15" customHeight="1">
      <c r="A12" s="158" t="n">
        <v>3</v>
      </c>
      <c r="B12" s="158" t="inlineStr">
        <is>
          <t>Alimentation humaine</t>
        </is>
      </c>
      <c r="C12" s="154" t="n">
        <v>0</v>
      </c>
      <c r="D12" s="154" t="inlineStr">
        <is>
          <t>3</t>
        </is>
      </c>
    </row>
    <row r="13" ht="15" customHeight="1">
      <c r="A13" s="159" t="n">
        <v>4</v>
      </c>
      <c r="B13" s="159" t="inlineStr">
        <is>
          <t>Vente directe et autoconsommation</t>
        </is>
      </c>
      <c r="C13" s="154" t="n">
        <v>0</v>
      </c>
      <c r="D13" s="154" t="inlineStr">
        <is>
          <t>4:5:6</t>
        </is>
      </c>
    </row>
    <row r="14" ht="15" customHeight="1">
      <c r="A14" s="159" t="n">
        <v>4</v>
      </c>
      <c r="B14" s="159" t="inlineStr">
        <is>
          <t>Ménages</t>
        </is>
      </c>
      <c r="C14" s="154" t="n">
        <v>0</v>
      </c>
      <c r="D14" s="154" t="inlineStr">
        <is>
          <t>4</t>
        </is>
      </c>
    </row>
    <row r="15" ht="15" customHeight="1">
      <c r="A15" s="160" t="n">
        <v>5</v>
      </c>
      <c r="B15" s="160" t="inlineStr">
        <is>
          <t>Circuits spécialisés</t>
        </is>
      </c>
      <c r="C15" s="154" t="n">
        <v>0</v>
      </c>
      <c r="D15" s="154" t="inlineStr">
        <is>
          <t>5</t>
        </is>
      </c>
    </row>
    <row r="16" ht="15" customHeight="1">
      <c r="A16" s="161" t="n">
        <v>6</v>
      </c>
      <c r="B16" s="161" t="inlineStr">
        <is>
          <t>Boucherie</t>
        </is>
      </c>
      <c r="C16" s="154" t="n">
        <v>0</v>
      </c>
      <c r="D16" s="154" t="inlineStr">
        <is>
          <t>6</t>
        </is>
      </c>
    </row>
    <row r="17" ht="15" customHeight="1">
      <c r="A17" s="160" t="n">
        <v>5</v>
      </c>
      <c r="B17" s="160" t="inlineStr">
        <is>
          <t>Circuits généralistes</t>
        </is>
      </c>
      <c r="C17" s="154" t="n">
        <v>0</v>
      </c>
      <c r="D17" s="154" t="inlineStr">
        <is>
          <t>5</t>
        </is>
      </c>
    </row>
    <row r="18" ht="15" customHeight="1">
      <c r="A18" s="161" t="n">
        <v>6</v>
      </c>
      <c r="B18" s="161" t="inlineStr">
        <is>
          <t>GMS</t>
        </is>
      </c>
      <c r="C18" s="154" t="n">
        <v>0</v>
      </c>
      <c r="D18" s="154" t="inlineStr">
        <is>
          <t>6</t>
        </is>
      </c>
    </row>
    <row r="19" ht="15" customHeight="1">
      <c r="A19" s="159" t="n">
        <v>4</v>
      </c>
      <c r="B19" s="159" t="inlineStr">
        <is>
          <t>RHD</t>
        </is>
      </c>
      <c r="C19" s="154" t="n">
        <v>0</v>
      </c>
      <c r="D19" s="154" t="inlineStr">
        <is>
          <t>4:5:6</t>
        </is>
      </c>
    </row>
    <row r="20" ht="15" customHeight="1">
      <c r="A20" s="159" t="n">
        <v>4</v>
      </c>
      <c r="B20" s="159" t="inlineStr">
        <is>
          <t>Autres IAA</t>
        </is>
      </c>
      <c r="C20" s="154" t="n">
        <v>0</v>
      </c>
      <c r="D20" s="154" t="inlineStr">
        <is>
          <t>4:5:6</t>
        </is>
      </c>
    </row>
    <row r="21" ht="15" customHeight="1">
      <c r="A21" s="158" t="n">
        <v>3</v>
      </c>
      <c r="B21" s="158" t="inlineStr">
        <is>
          <t>Alimentation animale</t>
        </is>
      </c>
      <c r="C21" s="154" t="n">
        <v>0</v>
      </c>
      <c r="D21" s="154" t="inlineStr">
        <is>
          <t>3</t>
        </is>
      </c>
    </row>
    <row r="22" ht="15" customHeight="1">
      <c r="A22" s="159" t="n">
        <v>4</v>
      </c>
      <c r="B22" s="159" t="inlineStr">
        <is>
          <t>Alimentation animale rente</t>
        </is>
      </c>
      <c r="C22" s="154" t="n">
        <v>0</v>
      </c>
      <c r="D22" s="154" t="inlineStr">
        <is>
          <t>4:5:6</t>
        </is>
      </c>
    </row>
    <row r="23" ht="15" customHeight="1">
      <c r="A23" s="159" t="n">
        <v>4</v>
      </c>
      <c r="B23" s="159" t="inlineStr">
        <is>
          <t>Petfood</t>
        </is>
      </c>
      <c r="C23" s="154" t="n">
        <v>0</v>
      </c>
      <c r="D23" s="154" t="inlineStr">
        <is>
          <t>4:5:6</t>
        </is>
      </c>
    </row>
    <row r="24" ht="15" customHeight="1">
      <c r="A24" s="159" t="n">
        <v>4</v>
      </c>
      <c r="B24" s="159" t="inlineStr">
        <is>
          <t>Aquaculture</t>
        </is>
      </c>
      <c r="C24" s="154" t="n">
        <v>0</v>
      </c>
      <c r="D24" s="154" t="inlineStr">
        <is>
          <t>4:5:6</t>
        </is>
      </c>
    </row>
    <row r="25" ht="15" customHeight="1">
      <c r="A25" s="157" t="n">
        <v>2</v>
      </c>
      <c r="B25" s="157" t="inlineStr">
        <is>
          <t>Usages non-alimentaires</t>
        </is>
      </c>
      <c r="C25" s="154" t="n">
        <v>0</v>
      </c>
      <c r="D25" s="154" t="inlineStr">
        <is>
          <t>2</t>
        </is>
      </c>
    </row>
    <row r="26" ht="15" customHeight="1">
      <c r="A26" s="158" t="n">
        <v>3</v>
      </c>
      <c r="B26" s="158" t="inlineStr">
        <is>
          <t>Biomatériaux</t>
        </is>
      </c>
      <c r="C26" s="154" t="n">
        <v>0</v>
      </c>
      <c r="D26" s="154" t="inlineStr">
        <is>
          <t>3:4:5:6</t>
        </is>
      </c>
    </row>
    <row r="27" ht="15" customHeight="1">
      <c r="A27" s="158" t="n">
        <v>3</v>
      </c>
      <c r="B27" s="158" t="inlineStr">
        <is>
          <t>Energie</t>
        </is>
      </c>
      <c r="C27" s="154" t="n">
        <v>0</v>
      </c>
      <c r="D27" s="154" t="inlineStr">
        <is>
          <t>3:4:5:6</t>
        </is>
      </c>
    </row>
    <row r="28" ht="15" customHeight="1">
      <c r="A28" s="158" t="n">
        <v>3</v>
      </c>
      <c r="B28" s="158" t="inlineStr">
        <is>
          <t>Fertilisation</t>
        </is>
      </c>
      <c r="C28" s="154" t="n">
        <v>0</v>
      </c>
      <c r="D28" s="154" t="inlineStr">
        <is>
          <t>3:4:5:6</t>
        </is>
      </c>
    </row>
    <row r="29" ht="15" customHeight="1">
      <c r="A29" s="158" t="n">
        <v>3</v>
      </c>
      <c r="B29" s="158" t="inlineStr">
        <is>
          <t>Autres industries</t>
        </is>
      </c>
      <c r="C29" s="154" t="n">
        <v>0</v>
      </c>
      <c r="D29" s="154" t="inlineStr">
        <is>
          <t>3:4:5:6</t>
        </is>
      </c>
    </row>
    <row r="30" ht="15" customHeight="1">
      <c r="A30" s="157" t="n">
        <v>2</v>
      </c>
      <c r="B30" s="157" t="inlineStr">
        <is>
          <t>Autres usages (ou usages inconnus)</t>
        </is>
      </c>
      <c r="C30" s="154" t="n">
        <v>0</v>
      </c>
      <c r="D30" s="154" t="inlineStr">
        <is>
          <t>2:3:4:5:6</t>
        </is>
      </c>
    </row>
  </sheetData>
  <pageMargins left="0.75" right="0.75" top="1" bottom="1" header="0.5" footer="0.5"/>
</worksheet>
</file>

<file path=xl/worksheets/sheet30.xml><?xml version="1.0" encoding="utf-8"?>
<worksheet xmlns="http://schemas.openxmlformats.org/spreadsheetml/2006/main">
  <sheetPr>
    <tabColor rgb="008064A2"/>
    <outlinePr summaryBelow="1" summaryRight="1"/>
    <pageSetUpPr/>
  </sheetPr>
  <dimension ref="A1:W1081"/>
  <sheetViews>
    <sheetView workbookViewId="0">
      <selection activeCell="A1" sqref="A1"/>
    </sheetView>
  </sheetViews>
  <sheetFormatPr baseColWidth="8" defaultRowHeight="15"/>
  <cols>
    <col width="47" customWidth="1" min="1" max="1"/>
    <col width="19" customWidth="1" min="2" max="2"/>
    <col width="15" customWidth="1" min="3" max="3"/>
    <col width="18" customWidth="1" min="4" max="4"/>
    <col width="13" customWidth="1" min="5" max="5"/>
    <col width="13" customWidth="1" min="6" max="6"/>
    <col width="29" customWidth="1" min="7" max="7"/>
    <col width="14" customWidth="1" min="8" max="8"/>
    <col width="17" customWidth="1" min="9" max="9"/>
    <col width="32" customWidth="1" min="10" max="10"/>
    <col width="18" customWidth="1" min="11" max="11"/>
    <col width="35" customWidth="1" min="12" max="12"/>
    <col width="29" customWidth="1" min="13" max="13"/>
    <col width="13" customWidth="1" min="14" max="14"/>
    <col width="16" customWidth="1" min="15" max="15"/>
    <col width="16" customWidth="1" min="16" max="16"/>
    <col width="16" customWidth="1" min="17" max="17"/>
    <col width="16" customWidth="1" min="18" max="18"/>
    <col width="18" customWidth="1" min="19" max="19"/>
    <col width="14" customWidth="1" min="20" max="20"/>
    <col width="14" customWidth="1" min="21" max="21"/>
    <col width="17" customWidth="1" min="22" max="22"/>
    <col width="15" customWidth="1" min="23" max="23"/>
  </cols>
  <sheetData>
    <row r="1" ht="15" customHeight="1">
      <c r="A1" s="175" t="inlineStr">
        <is>
          <t>origin</t>
        </is>
      </c>
      <c r="B1" s="175" t="inlineStr">
        <is>
          <t>destination</t>
        </is>
      </c>
      <c r="C1" s="175" t="inlineStr">
        <is>
          <t>Filière</t>
        </is>
      </c>
      <c r="D1" s="175" t="inlineStr">
        <is>
          <t>Territoire</t>
        </is>
      </c>
      <c r="E1" s="175" t="inlineStr">
        <is>
          <t>Année</t>
        </is>
      </c>
      <c r="F1" s="175" t="inlineStr">
        <is>
          <t>Unité</t>
        </is>
      </c>
      <c r="G1" s="175" t="inlineStr">
        <is>
          <t>Information collectée</t>
        </is>
      </c>
      <c r="H1" s="175" t="inlineStr">
        <is>
          <t>Source</t>
        </is>
      </c>
      <c r="I1" s="175" t="inlineStr">
        <is>
          <t>Hypothèse</t>
        </is>
      </c>
      <c r="J1" s="175" t="inlineStr">
        <is>
          <t>Type de donnée collectée</t>
        </is>
      </c>
      <c r="K1" s="175" t="inlineStr">
        <is>
          <t>Traduction</t>
        </is>
      </c>
      <c r="L1" s="175" t="inlineStr">
        <is>
          <t>Onglet source fichier Excel</t>
        </is>
      </c>
      <c r="M1" s="175" t="inlineStr">
        <is>
          <t>Fiabilité des données</t>
        </is>
      </c>
      <c r="N1" s="175" t="inlineStr">
        <is>
          <t>value</t>
        </is>
      </c>
      <c r="O1" s="175" t="inlineStr">
        <is>
          <t>free min</t>
        </is>
      </c>
      <c r="P1" s="175" t="inlineStr">
        <is>
          <t>free max</t>
        </is>
      </c>
      <c r="Q1" s="175" t="inlineStr">
        <is>
          <t>value in</t>
        </is>
      </c>
      <c r="R1" s="175" t="inlineStr">
        <is>
          <t>sigma in</t>
        </is>
      </c>
      <c r="S1" s="175" t="inlineStr">
        <is>
          <t>sigma in %</t>
        </is>
      </c>
      <c r="T1" s="175" t="inlineStr">
        <is>
          <t>min in</t>
        </is>
      </c>
      <c r="U1" s="175" t="inlineStr">
        <is>
          <t>max in</t>
        </is>
      </c>
      <c r="V1" s="175" t="inlineStr">
        <is>
          <t>nb_sigmas</t>
        </is>
      </c>
      <c r="W1" s="175" t="inlineStr">
        <is>
          <t>classif</t>
        </is>
      </c>
    </row>
    <row r="2" ht="15" customHeight="1">
      <c r="A2" s="154" t="inlineStr">
        <is>
          <t>Bovins</t>
        </is>
      </c>
      <c r="B2" t="inlineStr">
        <is>
          <t>Abattage / découpe de veaux</t>
        </is>
      </c>
      <c r="C2" t="inlineStr">
        <is>
          <t>Viande bovine</t>
        </is>
      </c>
      <c r="D2" t="inlineStr">
        <is>
          <t>France</t>
        </is>
      </c>
      <c r="E2" t="inlineStr">
        <is>
          <t>2015</t>
        </is>
      </c>
      <c r="F2" t="inlineStr">
        <is>
          <t>kt</t>
        </is>
      </c>
      <c r="G2" t="inlineStr"/>
      <c r="H2" t="inlineStr"/>
      <c r="I2" t="inlineStr"/>
      <c r="J2" t="inlineStr"/>
      <c r="K2" t="inlineStr"/>
      <c r="L2" t="inlineStr"/>
      <c r="M2" t="inlineStr"/>
      <c r="N2" t="n">
        <v>309</v>
      </c>
      <c r="O2" t="inlineStr"/>
      <c r="P2" t="inlineStr"/>
      <c r="Q2" t="inlineStr"/>
      <c r="R2" t="inlineStr"/>
      <c r="S2" t="inlineStr"/>
      <c r="T2" t="n">
        <v>0</v>
      </c>
      <c r="U2" t="n">
        <v>500000000</v>
      </c>
      <c r="V2" t="inlineStr"/>
      <c r="W2" t="inlineStr">
        <is>
          <t>déterminé</t>
        </is>
      </c>
    </row>
    <row r="3" ht="15" customHeight="1">
      <c r="A3" s="154" t="inlineStr">
        <is>
          <t>Bovins</t>
        </is>
      </c>
      <c r="B3" t="inlineStr">
        <is>
          <t>Export</t>
        </is>
      </c>
      <c r="C3" t="inlineStr">
        <is>
          <t>Viande bovine</t>
        </is>
      </c>
      <c r="D3" t="inlineStr">
        <is>
          <t>France</t>
        </is>
      </c>
      <c r="E3" t="inlineStr">
        <is>
          <t>2015</t>
        </is>
      </c>
      <c r="F3" t="inlineStr">
        <is>
          <t>kt</t>
        </is>
      </c>
      <c r="G3" t="inlineStr"/>
      <c r="H3" t="inlineStr"/>
      <c r="I3" t="inlineStr"/>
      <c r="J3" t="inlineStr"/>
      <c r="K3" t="inlineStr"/>
      <c r="L3" t="inlineStr"/>
      <c r="M3" t="inlineStr"/>
      <c r="N3" t="n">
        <v>27.2</v>
      </c>
      <c r="O3" t="inlineStr"/>
      <c r="P3" t="inlineStr"/>
      <c r="Q3" t="inlineStr"/>
      <c r="R3" t="inlineStr"/>
      <c r="S3" t="inlineStr"/>
      <c r="T3" t="n">
        <v>0</v>
      </c>
      <c r="U3" t="n">
        <v>500000000</v>
      </c>
      <c r="V3" t="inlineStr"/>
      <c r="W3" t="inlineStr">
        <is>
          <t>déterminé</t>
        </is>
      </c>
    </row>
    <row r="4" ht="15" customHeight="1">
      <c r="A4" s="154" t="inlineStr">
        <is>
          <t>Bovins</t>
        </is>
      </c>
      <c r="B4" t="inlineStr">
        <is>
          <t>Abattage / découpe de gros bovins</t>
        </is>
      </c>
      <c r="C4" t="inlineStr">
        <is>
          <t>Viande bovine</t>
        </is>
      </c>
      <c r="D4" t="inlineStr">
        <is>
          <t>France</t>
        </is>
      </c>
      <c r="E4" t="inlineStr">
        <is>
          <t>2015</t>
        </is>
      </c>
      <c r="F4" t="inlineStr">
        <is>
          <t>kt</t>
        </is>
      </c>
      <c r="G4" t="inlineStr"/>
      <c r="H4" t="inlineStr"/>
      <c r="I4" t="inlineStr"/>
      <c r="J4" t="inlineStr"/>
      <c r="K4" t="inlineStr"/>
      <c r="L4" t="inlineStr"/>
      <c r="M4" t="inlineStr"/>
      <c r="N4" t="n">
        <v>2310</v>
      </c>
      <c r="O4" t="inlineStr"/>
      <c r="P4" t="inlineStr"/>
      <c r="Q4" t="inlineStr"/>
      <c r="R4" t="inlineStr"/>
      <c r="S4" t="inlineStr"/>
      <c r="T4" t="n">
        <v>0</v>
      </c>
      <c r="U4" t="n">
        <v>500000000</v>
      </c>
      <c r="V4" t="inlineStr"/>
      <c r="W4" t="inlineStr">
        <is>
          <t>déterminé</t>
        </is>
      </c>
    </row>
    <row r="5" ht="15" customHeight="1">
      <c r="A5" s="154" t="inlineStr">
        <is>
          <t>Bovins</t>
        </is>
      </c>
      <c r="B5" t="inlineStr">
        <is>
          <t>Abattage / découpe</t>
        </is>
      </c>
      <c r="C5" t="inlineStr">
        <is>
          <t>Viande bovine</t>
        </is>
      </c>
      <c r="D5" t="inlineStr">
        <is>
          <t>France</t>
        </is>
      </c>
      <c r="E5" t="inlineStr">
        <is>
          <t>2015</t>
        </is>
      </c>
      <c r="F5" t="inlineStr">
        <is>
          <t>kt</t>
        </is>
      </c>
      <c r="G5" t="inlineStr"/>
      <c r="H5" t="inlineStr"/>
      <c r="I5" t="inlineStr"/>
      <c r="J5" t="inlineStr"/>
      <c r="K5" t="inlineStr"/>
      <c r="L5" t="inlineStr"/>
      <c r="M5" t="inlineStr"/>
      <c r="N5" t="n">
        <v>2620</v>
      </c>
      <c r="O5" t="inlineStr"/>
      <c r="P5" t="inlineStr"/>
      <c r="Q5" t="inlineStr"/>
      <c r="R5" t="inlineStr"/>
      <c r="S5" t="inlineStr"/>
      <c r="T5" t="n">
        <v>0</v>
      </c>
      <c r="U5" t="n">
        <v>500000000</v>
      </c>
      <c r="V5" t="inlineStr"/>
      <c r="W5" t="inlineStr">
        <is>
          <t>déterminé</t>
        </is>
      </c>
    </row>
    <row r="6" ht="15" customHeight="1">
      <c r="A6" s="154" t="inlineStr">
        <is>
          <t>Bovins</t>
        </is>
      </c>
      <c r="B6" t="inlineStr">
        <is>
          <t>1ère et 2nde transformation</t>
        </is>
      </c>
      <c r="C6" t="inlineStr">
        <is>
          <t>Viande bovine</t>
        </is>
      </c>
      <c r="D6" t="inlineStr">
        <is>
          <t>France</t>
        </is>
      </c>
      <c r="E6" t="inlineStr">
        <is>
          <t>2015</t>
        </is>
      </c>
      <c r="F6" t="inlineStr">
        <is>
          <t>kt</t>
        </is>
      </c>
      <c r="G6" t="inlineStr"/>
      <c r="H6" t="inlineStr"/>
      <c r="I6" t="inlineStr"/>
      <c r="J6" t="inlineStr"/>
      <c r="K6" t="inlineStr"/>
      <c r="L6" t="inlineStr"/>
      <c r="M6" t="inlineStr"/>
      <c r="N6" t="n">
        <v>2620</v>
      </c>
      <c r="O6" t="inlineStr"/>
      <c r="P6" t="inlineStr"/>
      <c r="Q6" t="inlineStr"/>
      <c r="R6" t="inlineStr"/>
      <c r="S6" t="inlineStr"/>
      <c r="T6" t="n">
        <v>0</v>
      </c>
      <c r="U6" t="n">
        <v>500000000</v>
      </c>
      <c r="V6" t="inlineStr"/>
      <c r="W6" t="inlineStr">
        <is>
          <t>déterminé</t>
        </is>
      </c>
    </row>
    <row r="7" ht="15" customHeight="1">
      <c r="A7" s="154" t="inlineStr">
        <is>
          <t>Veaux</t>
        </is>
      </c>
      <c r="B7" t="inlineStr">
        <is>
          <t>Abattage / découpe de veaux</t>
        </is>
      </c>
      <c r="C7" t="inlineStr">
        <is>
          <t>Viande bovine</t>
        </is>
      </c>
      <c r="D7" t="inlineStr">
        <is>
          <t>France</t>
        </is>
      </c>
      <c r="E7" t="inlineStr">
        <is>
          <t>2015</t>
        </is>
      </c>
      <c r="F7" t="inlineStr">
        <is>
          <t>kt</t>
        </is>
      </c>
      <c r="G7" t="inlineStr">
        <is>
          <t>Abattages de veaux = 309  (Agreste - Statistique Agricole Annuelle - SSP)</t>
        </is>
      </c>
      <c r="H7" t="inlineStr">
        <is>
          <t>Agreste - Statistique Agricole Annuelle - SSP</t>
        </is>
      </c>
      <c r="I7" t="inlineStr"/>
      <c r="J7" t="inlineStr">
        <is>
          <t>Volume</t>
        </is>
      </c>
      <c r="K7" t="inlineStr">
        <is>
          <t>Abattages de veaux</t>
        </is>
      </c>
      <c r="L7" t="inlineStr">
        <is>
          <t>Abattages - AGRESTE</t>
        </is>
      </c>
      <c r="M7" t="inlineStr">
        <is>
          <t>Très élevée</t>
        </is>
      </c>
      <c r="N7" t="n">
        <v>309</v>
      </c>
      <c r="O7" t="inlineStr"/>
      <c r="P7" t="inlineStr"/>
      <c r="Q7" t="n">
        <v>308.85</v>
      </c>
      <c r="R7" t="n">
        <v>15.44</v>
      </c>
      <c r="S7" t="n">
        <v>0.1</v>
      </c>
      <c r="T7" t="n">
        <v>0</v>
      </c>
      <c r="U7" t="n">
        <v>500000000</v>
      </c>
      <c r="V7" t="n">
        <v>0</v>
      </c>
      <c r="W7" t="inlineStr">
        <is>
          <t>mesuré</t>
        </is>
      </c>
    </row>
    <row r="8" ht="15" customHeight="1">
      <c r="A8" s="154" t="inlineStr">
        <is>
          <t>Veaux</t>
        </is>
      </c>
      <c r="B8" t="inlineStr">
        <is>
          <t>Export</t>
        </is>
      </c>
      <c r="C8" t="inlineStr">
        <is>
          <t>Viande bovine</t>
        </is>
      </c>
      <c r="D8" t="inlineStr">
        <is>
          <t>France</t>
        </is>
      </c>
      <c r="E8" t="inlineStr">
        <is>
          <t>2015</t>
        </is>
      </c>
      <c r="F8" t="inlineStr">
        <is>
          <t>kt</t>
        </is>
      </c>
      <c r="G8" t="inlineStr">
        <is>
          <t>Exportation de veaux</t>
        </is>
      </c>
      <c r="H8" t="inlineStr">
        <is>
          <t>Agreste - Statistique Agricole Annuelle - SSP</t>
        </is>
      </c>
      <c r="I8" t="inlineStr"/>
      <c r="J8" t="inlineStr">
        <is>
          <t>Volume</t>
        </is>
      </c>
      <c r="K8" t="inlineStr">
        <is>
          <t>Exportation de veaux</t>
        </is>
      </c>
      <c r="L8" t="inlineStr">
        <is>
          <t>Echanges - AGRESTE</t>
        </is>
      </c>
      <c r="M8" t="inlineStr">
        <is>
          <t>Très élevée</t>
        </is>
      </c>
      <c r="N8" t="n">
        <v>2.89</v>
      </c>
      <c r="O8" t="inlineStr"/>
      <c r="P8" t="inlineStr"/>
      <c r="Q8" t="n">
        <v>2.89</v>
      </c>
      <c r="R8" t="n">
        <v>0.14</v>
      </c>
      <c r="S8" t="n">
        <v>0.1</v>
      </c>
      <c r="T8" t="n">
        <v>0</v>
      </c>
      <c r="U8" t="n">
        <v>500000000</v>
      </c>
      <c r="V8" t="n">
        <v>0</v>
      </c>
      <c r="W8" t="inlineStr">
        <is>
          <t>mesuré</t>
        </is>
      </c>
    </row>
    <row r="9" ht="15" customHeight="1">
      <c r="A9" s="154" t="inlineStr">
        <is>
          <t>Veaux</t>
        </is>
      </c>
      <c r="B9" t="inlineStr">
        <is>
          <t>Abattage / découpe</t>
        </is>
      </c>
      <c r="C9" t="inlineStr">
        <is>
          <t>Viande bovine</t>
        </is>
      </c>
      <c r="D9" t="inlineStr">
        <is>
          <t>France</t>
        </is>
      </c>
      <c r="E9" t="inlineStr">
        <is>
          <t>2015</t>
        </is>
      </c>
      <c r="F9" t="inlineStr">
        <is>
          <t>kt</t>
        </is>
      </c>
      <c r="G9" t="inlineStr"/>
      <c r="H9" t="inlineStr"/>
      <c r="I9" t="inlineStr"/>
      <c r="J9" t="inlineStr"/>
      <c r="K9" t="inlineStr"/>
      <c r="L9" t="inlineStr"/>
      <c r="M9" t="inlineStr"/>
      <c r="N9" t="n">
        <v>309</v>
      </c>
      <c r="O9" t="inlineStr"/>
      <c r="P9" t="inlineStr"/>
      <c r="Q9" t="inlineStr"/>
      <c r="R9" t="inlineStr"/>
      <c r="S9" t="inlineStr"/>
      <c r="T9" t="n">
        <v>0</v>
      </c>
      <c r="U9" t="n">
        <v>500000000</v>
      </c>
      <c r="V9" t="inlineStr"/>
      <c r="W9" t="inlineStr">
        <is>
          <t>déterminé</t>
        </is>
      </c>
    </row>
    <row r="10" ht="15" customHeight="1">
      <c r="A10" s="154" t="inlineStr">
        <is>
          <t>Veaux</t>
        </is>
      </c>
      <c r="B10" t="inlineStr">
        <is>
          <t>1ère et 2nde transformation</t>
        </is>
      </c>
      <c r="C10" t="inlineStr">
        <is>
          <t>Viande bovine</t>
        </is>
      </c>
      <c r="D10" t="inlineStr">
        <is>
          <t>France</t>
        </is>
      </c>
      <c r="E10" t="inlineStr">
        <is>
          <t>2015</t>
        </is>
      </c>
      <c r="F10" t="inlineStr">
        <is>
          <t>kt</t>
        </is>
      </c>
      <c r="G10" t="inlineStr"/>
      <c r="H10" t="inlineStr"/>
      <c r="I10" t="inlineStr"/>
      <c r="J10" t="inlineStr"/>
      <c r="K10" t="inlineStr"/>
      <c r="L10" t="inlineStr"/>
      <c r="M10" t="inlineStr"/>
      <c r="N10" t="n">
        <v>309</v>
      </c>
      <c r="O10" t="inlineStr"/>
      <c r="P10" t="inlineStr"/>
      <c r="Q10" t="inlineStr"/>
      <c r="R10" t="inlineStr"/>
      <c r="S10" t="inlineStr"/>
      <c r="T10" t="n">
        <v>0</v>
      </c>
      <c r="U10" t="n">
        <v>500000000</v>
      </c>
      <c r="V10" t="inlineStr"/>
      <c r="W10" t="inlineStr">
        <is>
          <t>déterminé</t>
        </is>
      </c>
    </row>
    <row r="11" ht="15" customHeight="1">
      <c r="A11" s="154" t="inlineStr">
        <is>
          <t>Gros bovins</t>
        </is>
      </c>
      <c r="B11" t="inlineStr">
        <is>
          <t>Abattage / découpe de gros bovins</t>
        </is>
      </c>
      <c r="C11" t="inlineStr">
        <is>
          <t>Viande bovine</t>
        </is>
      </c>
      <c r="D11" t="inlineStr">
        <is>
          <t>France</t>
        </is>
      </c>
      <c r="E11" t="inlineStr">
        <is>
          <t>2015</t>
        </is>
      </c>
      <c r="F11" t="inlineStr">
        <is>
          <t>kt</t>
        </is>
      </c>
      <c r="G11" t="inlineStr">
        <is>
          <t>Abattages de gros bovins = 2310  (Agreste - Statistique Agricole Annuelle - SSP)</t>
        </is>
      </c>
      <c r="H11" t="inlineStr">
        <is>
          <t>Agreste - Statistique Agricole Annuelle - SSP</t>
        </is>
      </c>
      <c r="I11" t="inlineStr"/>
      <c r="J11" t="inlineStr">
        <is>
          <t>Volume</t>
        </is>
      </c>
      <c r="K11" t="inlineStr">
        <is>
          <t>Abattages de gros bovins</t>
        </is>
      </c>
      <c r="L11" t="inlineStr">
        <is>
          <t>Abattages - AGRESTE</t>
        </is>
      </c>
      <c r="M11" t="inlineStr">
        <is>
          <t>Très élevée</t>
        </is>
      </c>
      <c r="N11" t="n">
        <v>2310</v>
      </c>
      <c r="O11" t="inlineStr"/>
      <c r="P11" t="inlineStr"/>
      <c r="Q11" t="n">
        <v>2309.69</v>
      </c>
      <c r="R11" t="n">
        <v>115.48</v>
      </c>
      <c r="S11" t="n">
        <v>0.1</v>
      </c>
      <c r="T11" t="n">
        <v>0</v>
      </c>
      <c r="U11" t="n">
        <v>500000000</v>
      </c>
      <c r="V11" t="n">
        <v>0</v>
      </c>
      <c r="W11" t="inlineStr">
        <is>
          <t>mesuré</t>
        </is>
      </c>
    </row>
    <row r="12" ht="15" customHeight="1">
      <c r="A12" s="154" t="inlineStr">
        <is>
          <t>Gros bovins</t>
        </is>
      </c>
      <c r="B12" t="inlineStr">
        <is>
          <t>Export</t>
        </is>
      </c>
      <c r="C12" t="inlineStr">
        <is>
          <t>Viande bovine</t>
        </is>
      </c>
      <c r="D12" t="inlineStr">
        <is>
          <t>France</t>
        </is>
      </c>
      <c r="E12" t="inlineStr">
        <is>
          <t>2015</t>
        </is>
      </c>
      <c r="F12" t="inlineStr">
        <is>
          <t>kt</t>
        </is>
      </c>
      <c r="G12" t="inlineStr">
        <is>
          <t>Exportation de gros bovins</t>
        </is>
      </c>
      <c r="H12" t="inlineStr">
        <is>
          <t>Agreste - Statistique Agricole Annuelle - SSP</t>
        </is>
      </c>
      <c r="I12" t="inlineStr"/>
      <c r="J12" t="inlineStr">
        <is>
          <t>Volume</t>
        </is>
      </c>
      <c r="K12" t="inlineStr">
        <is>
          <t>Exportation de gros bovins</t>
        </is>
      </c>
      <c r="L12" t="inlineStr">
        <is>
          <t>Echanges - AGRESTE</t>
        </is>
      </c>
      <c r="M12" t="inlineStr">
        <is>
          <t>Très élevée</t>
        </is>
      </c>
      <c r="N12" t="n">
        <v>24.3</v>
      </c>
      <c r="O12" t="inlineStr"/>
      <c r="P12" t="inlineStr"/>
      <c r="Q12" t="n">
        <v>24.33</v>
      </c>
      <c r="R12" t="n">
        <v>1.22</v>
      </c>
      <c r="S12" t="n">
        <v>0.1</v>
      </c>
      <c r="T12" t="n">
        <v>0</v>
      </c>
      <c r="U12" t="n">
        <v>500000000</v>
      </c>
      <c r="V12" t="n">
        <v>0</v>
      </c>
      <c r="W12" t="inlineStr">
        <is>
          <t>mesuré</t>
        </is>
      </c>
    </row>
    <row r="13" ht="15" customHeight="1">
      <c r="A13" s="154" t="inlineStr">
        <is>
          <t>Gros bovins</t>
        </is>
      </c>
      <c r="B13" t="inlineStr">
        <is>
          <t>Abattage / découpe</t>
        </is>
      </c>
      <c r="C13" t="inlineStr">
        <is>
          <t>Viande bovine</t>
        </is>
      </c>
      <c r="D13" t="inlineStr">
        <is>
          <t>France</t>
        </is>
      </c>
      <c r="E13" t="inlineStr">
        <is>
          <t>2015</t>
        </is>
      </c>
      <c r="F13" t="inlineStr">
        <is>
          <t>kt</t>
        </is>
      </c>
      <c r="G13" t="inlineStr"/>
      <c r="H13" t="inlineStr"/>
      <c r="I13" t="inlineStr"/>
      <c r="J13" t="inlineStr"/>
      <c r="K13" t="inlineStr"/>
      <c r="L13" t="inlineStr"/>
      <c r="M13" t="inlineStr"/>
      <c r="N13" t="n">
        <v>2310</v>
      </c>
      <c r="O13" t="inlineStr"/>
      <c r="P13" t="inlineStr"/>
      <c r="Q13" t="inlineStr"/>
      <c r="R13" t="inlineStr"/>
      <c r="S13" t="inlineStr"/>
      <c r="T13" t="n">
        <v>0</v>
      </c>
      <c r="U13" t="n">
        <v>500000000</v>
      </c>
      <c r="V13" t="inlineStr"/>
      <c r="W13" t="inlineStr">
        <is>
          <t>déterminé</t>
        </is>
      </c>
    </row>
    <row r="14" ht="15" customHeight="1">
      <c r="A14" s="154" t="inlineStr">
        <is>
          <t>Gros bovins</t>
        </is>
      </c>
      <c r="B14" t="inlineStr">
        <is>
          <t>1ère et 2nde transformation</t>
        </is>
      </c>
      <c r="C14" t="inlineStr">
        <is>
          <t>Viande bovine</t>
        </is>
      </c>
      <c r="D14" t="inlineStr">
        <is>
          <t>France</t>
        </is>
      </c>
      <c r="E14" t="inlineStr">
        <is>
          <t>2015</t>
        </is>
      </c>
      <c r="F14" t="inlineStr">
        <is>
          <t>kt</t>
        </is>
      </c>
      <c r="G14" t="inlineStr"/>
      <c r="H14" t="inlineStr"/>
      <c r="I14" t="inlineStr"/>
      <c r="J14" t="inlineStr"/>
      <c r="K14" t="inlineStr"/>
      <c r="L14" t="inlineStr"/>
      <c r="M14" t="inlineStr"/>
      <c r="N14" t="n">
        <v>2310</v>
      </c>
      <c r="O14" t="inlineStr"/>
      <c r="P14" t="inlineStr"/>
      <c r="Q14" t="inlineStr"/>
      <c r="R14" t="inlineStr"/>
      <c r="S14" t="inlineStr"/>
      <c r="T14" t="n">
        <v>0</v>
      </c>
      <c r="U14" t="n">
        <v>500000000</v>
      </c>
      <c r="V14" t="inlineStr"/>
      <c r="W14" t="inlineStr">
        <is>
          <t>déterminé</t>
        </is>
      </c>
    </row>
    <row r="15" ht="15" customHeight="1">
      <c r="A15" s="154" t="inlineStr">
        <is>
          <t>Matières de 1ère et 2nde transformation</t>
        </is>
      </c>
      <c r="B15" t="inlineStr">
        <is>
          <t>Vente directe et autoconsommation</t>
        </is>
      </c>
      <c r="C15" t="inlineStr">
        <is>
          <t>Viande bovine</t>
        </is>
      </c>
      <c r="D15" t="inlineStr">
        <is>
          <t>France</t>
        </is>
      </c>
      <c r="E15" t="inlineStr">
        <is>
          <t>2015</t>
        </is>
      </c>
      <c r="F15" t="inlineStr">
        <is>
          <t>kt</t>
        </is>
      </c>
      <c r="G15" t="inlineStr"/>
      <c r="H15" t="inlineStr"/>
      <c r="I15" t="inlineStr"/>
      <c r="J15" t="inlineStr"/>
      <c r="K15" t="inlineStr"/>
      <c r="L15" t="inlineStr"/>
      <c r="M15" t="inlineStr"/>
      <c r="N15" t="n">
        <v>5.49</v>
      </c>
      <c r="O15" t="inlineStr"/>
      <c r="P15" t="inlineStr"/>
      <c r="Q15" t="inlineStr"/>
      <c r="R15" t="inlineStr"/>
      <c r="S15" t="inlineStr"/>
      <c r="T15" t="n">
        <v>0</v>
      </c>
      <c r="U15" t="n">
        <v>500000000</v>
      </c>
      <c r="V15" t="inlineStr"/>
      <c r="W15" t="inlineStr">
        <is>
          <t>déterminé</t>
        </is>
      </c>
    </row>
    <row r="16" ht="15" customHeight="1">
      <c r="A16" s="154" t="inlineStr">
        <is>
          <t>Matières de 1ère et 2nde transformation</t>
        </is>
      </c>
      <c r="B16" t="inlineStr">
        <is>
          <t>GMS</t>
        </is>
      </c>
      <c r="C16" t="inlineStr">
        <is>
          <t>Viande bovine</t>
        </is>
      </c>
      <c r="D16" t="inlineStr">
        <is>
          <t>France</t>
        </is>
      </c>
      <c r="E16" t="inlineStr">
        <is>
          <t>2015</t>
        </is>
      </c>
      <c r="F16" t="inlineStr">
        <is>
          <t>kt</t>
        </is>
      </c>
      <c r="G16" t="inlineStr"/>
      <c r="H16" t="inlineStr"/>
      <c r="I16" t="inlineStr"/>
      <c r="J16" t="inlineStr"/>
      <c r="K16" t="inlineStr"/>
      <c r="L16" t="inlineStr"/>
      <c r="M16" t="inlineStr"/>
      <c r="N16" t="n">
        <v>357</v>
      </c>
      <c r="O16" t="inlineStr"/>
      <c r="P16" t="inlineStr"/>
      <c r="Q16" t="inlineStr"/>
      <c r="R16" t="inlineStr"/>
      <c r="S16" t="inlineStr"/>
      <c r="T16" t="n">
        <v>0</v>
      </c>
      <c r="U16" t="n">
        <v>500000000</v>
      </c>
      <c r="V16" t="inlineStr"/>
      <c r="W16" t="inlineStr">
        <is>
          <t>déterminé</t>
        </is>
      </c>
    </row>
    <row r="17" ht="15" customHeight="1">
      <c r="A17" s="154" t="inlineStr">
        <is>
          <t>Matières de 1ère et 2nde transformation</t>
        </is>
      </c>
      <c r="B17" t="inlineStr">
        <is>
          <t>Boucherie</t>
        </is>
      </c>
      <c r="C17" t="inlineStr">
        <is>
          <t>Viande bovine</t>
        </is>
      </c>
      <c r="D17" t="inlineStr">
        <is>
          <t>France</t>
        </is>
      </c>
      <c r="E17" t="inlineStr">
        <is>
          <t>2015</t>
        </is>
      </c>
      <c r="F17" t="inlineStr">
        <is>
          <t>kt</t>
        </is>
      </c>
      <c r="G17" t="inlineStr"/>
      <c r="H17" t="inlineStr"/>
      <c r="I17" t="inlineStr"/>
      <c r="J17" t="inlineStr"/>
      <c r="K17" t="inlineStr"/>
      <c r="L17" t="inlineStr"/>
      <c r="M17" t="inlineStr"/>
      <c r="N17" t="n">
        <v>180</v>
      </c>
      <c r="O17" t="inlineStr"/>
      <c r="P17" t="inlineStr"/>
      <c r="Q17" t="inlineStr"/>
      <c r="R17" t="inlineStr"/>
      <c r="S17" t="inlineStr"/>
      <c r="T17" t="n">
        <v>0</v>
      </c>
      <c r="U17" t="n">
        <v>500000000</v>
      </c>
      <c r="V17" t="inlineStr"/>
      <c r="W17" t="inlineStr">
        <is>
          <t>déterminé</t>
        </is>
      </c>
    </row>
    <row r="18" ht="15" customHeight="1">
      <c r="A18" s="154" t="inlineStr">
        <is>
          <t>Matières de 1ère et 2nde transformation</t>
        </is>
      </c>
      <c r="B18" t="inlineStr">
        <is>
          <t>RHD</t>
        </is>
      </c>
      <c r="C18" t="inlineStr">
        <is>
          <t>Viande bovine</t>
        </is>
      </c>
      <c r="D18" t="inlineStr">
        <is>
          <t>France</t>
        </is>
      </c>
      <c r="E18" t="inlineStr">
        <is>
          <t>2015</t>
        </is>
      </c>
      <c r="F18" t="inlineStr">
        <is>
          <t>kt</t>
        </is>
      </c>
      <c r="G18" t="inlineStr"/>
      <c r="H18" t="inlineStr"/>
      <c r="I18" t="inlineStr"/>
      <c r="J18" t="inlineStr"/>
      <c r="K18" t="inlineStr"/>
      <c r="L18" t="inlineStr"/>
      <c r="M18" t="inlineStr"/>
      <c r="N18" t="n">
        <v>113</v>
      </c>
      <c r="O18" t="inlineStr"/>
      <c r="P18" t="inlineStr"/>
      <c r="Q18" t="inlineStr"/>
      <c r="R18" t="inlineStr"/>
      <c r="S18" t="inlineStr"/>
      <c r="T18" t="n">
        <v>0</v>
      </c>
      <c r="U18" t="n">
        <v>500000000</v>
      </c>
      <c r="V18" t="inlineStr"/>
      <c r="W18" t="inlineStr">
        <is>
          <t>déterminé</t>
        </is>
      </c>
    </row>
    <row r="19" ht="15" customHeight="1">
      <c r="A19" s="154" t="inlineStr">
        <is>
          <t>Matières de 1ère et 2nde transformation</t>
        </is>
      </c>
      <c r="B19" t="inlineStr">
        <is>
          <t>Autres IAA</t>
        </is>
      </c>
      <c r="C19" t="inlineStr">
        <is>
          <t>Viande bovine</t>
        </is>
      </c>
      <c r="D19" t="inlineStr">
        <is>
          <t>France</t>
        </is>
      </c>
      <c r="E19" t="inlineStr">
        <is>
          <t>2015</t>
        </is>
      </c>
      <c r="F19" t="inlineStr">
        <is>
          <t>kt</t>
        </is>
      </c>
      <c r="G19" t="inlineStr"/>
      <c r="H19" t="inlineStr"/>
      <c r="I19" t="inlineStr"/>
      <c r="J19" t="inlineStr"/>
      <c r="K19" t="inlineStr"/>
      <c r="L19" t="inlineStr"/>
      <c r="M19" t="inlineStr"/>
      <c r="N19" t="n">
        <v>473</v>
      </c>
      <c r="O19" t="inlineStr"/>
      <c r="P19" t="inlineStr"/>
      <c r="Q19" t="inlineStr"/>
      <c r="R19" t="inlineStr"/>
      <c r="S19" t="inlineStr"/>
      <c r="T19" t="n">
        <v>0</v>
      </c>
      <c r="U19" t="n">
        <v>500000000</v>
      </c>
      <c r="V19" t="inlineStr"/>
      <c r="W19" t="inlineStr">
        <is>
          <t>déterminé</t>
        </is>
      </c>
    </row>
    <row r="20" ht="15" customHeight="1">
      <c r="A20" s="154" t="inlineStr">
        <is>
          <t>Matières de 1ère et 2nde transformation</t>
        </is>
      </c>
      <c r="B20" t="inlineStr">
        <is>
          <t>Export</t>
        </is>
      </c>
      <c r="C20" t="inlineStr">
        <is>
          <t>Viande bovine</t>
        </is>
      </c>
      <c r="D20" t="inlineStr">
        <is>
          <t>France</t>
        </is>
      </c>
      <c r="E20" t="inlineStr">
        <is>
          <t>2015</t>
        </is>
      </c>
      <c r="F20" t="inlineStr">
        <is>
          <t>kt</t>
        </is>
      </c>
      <c r="G20" t="inlineStr"/>
      <c r="H20" t="inlineStr"/>
      <c r="I20" t="inlineStr"/>
      <c r="J20" t="inlineStr"/>
      <c r="K20" t="inlineStr"/>
      <c r="L20" t="inlineStr"/>
      <c r="M20" t="inlineStr"/>
      <c r="N20" t="n">
        <v>337</v>
      </c>
      <c r="O20" t="inlineStr"/>
      <c r="P20" t="inlineStr"/>
      <c r="Q20" t="inlineStr"/>
      <c r="R20" t="inlineStr"/>
      <c r="S20" t="inlineStr"/>
      <c r="T20" t="n">
        <v>0</v>
      </c>
      <c r="U20" t="n">
        <v>500000000</v>
      </c>
      <c r="V20" t="inlineStr"/>
      <c r="W20" t="inlineStr">
        <is>
          <t>déterminé</t>
        </is>
      </c>
    </row>
    <row r="21" ht="15" customHeight="1">
      <c r="A21" s="154" t="inlineStr">
        <is>
          <t>Matières de 1ère et 2nde transformation</t>
        </is>
      </c>
      <c r="B21" t="inlineStr">
        <is>
          <t>Biomatériaux</t>
        </is>
      </c>
      <c r="C21" t="inlineStr">
        <is>
          <t>Viande bovine</t>
        </is>
      </c>
      <c r="D21" t="inlineStr">
        <is>
          <t>France</t>
        </is>
      </c>
      <c r="E21" t="inlineStr">
        <is>
          <t>2015</t>
        </is>
      </c>
      <c r="F21" t="inlineStr">
        <is>
          <t>kt</t>
        </is>
      </c>
      <c r="G21" t="inlineStr"/>
      <c r="H21" t="inlineStr"/>
      <c r="I21" t="inlineStr"/>
      <c r="J21" t="inlineStr"/>
      <c r="K21" t="inlineStr"/>
      <c r="L21" t="inlineStr"/>
      <c r="M21" t="inlineStr"/>
      <c r="N21" t="n">
        <v>149</v>
      </c>
      <c r="O21" t="inlineStr"/>
      <c r="P21" t="inlineStr"/>
      <c r="Q21" t="inlineStr"/>
      <c r="R21" t="inlineStr"/>
      <c r="S21" t="inlineStr"/>
      <c r="T21" t="n">
        <v>0</v>
      </c>
      <c r="U21" t="n">
        <v>500000000</v>
      </c>
      <c r="V21" t="inlineStr"/>
      <c r="W21" t="inlineStr">
        <is>
          <t>déterminé</t>
        </is>
      </c>
    </row>
    <row r="22" ht="15" customHeight="1">
      <c r="A22" s="154" t="inlineStr">
        <is>
          <t>Matières de 1ère et 2nde transformation</t>
        </is>
      </c>
      <c r="B22" t="inlineStr">
        <is>
          <t>Traitement thermique C1/C2</t>
        </is>
      </c>
      <c r="C22" t="inlineStr">
        <is>
          <t>Viande bovine</t>
        </is>
      </c>
      <c r="D22" t="inlineStr">
        <is>
          <t>France</t>
        </is>
      </c>
      <c r="E22" t="inlineStr">
        <is>
          <t>2015</t>
        </is>
      </c>
      <c r="F22" t="inlineStr">
        <is>
          <t>kt</t>
        </is>
      </c>
      <c r="G22" t="inlineStr"/>
      <c r="H22" t="inlineStr"/>
      <c r="I22" t="inlineStr"/>
      <c r="J22" t="inlineStr"/>
      <c r="K22" t="inlineStr"/>
      <c r="L22" t="inlineStr"/>
      <c r="M22" t="inlineStr"/>
      <c r="N22" t="n">
        <v>367</v>
      </c>
      <c r="O22" t="inlineStr"/>
      <c r="P22" t="inlineStr"/>
      <c r="Q22" t="inlineStr"/>
      <c r="R22" t="inlineStr"/>
      <c r="S22" t="inlineStr"/>
      <c r="T22" t="n">
        <v>0</v>
      </c>
      <c r="U22" t="n">
        <v>500000000</v>
      </c>
      <c r="V22" t="inlineStr"/>
      <c r="W22" t="inlineStr">
        <is>
          <t>déterminé</t>
        </is>
      </c>
    </row>
    <row r="23" ht="15" customHeight="1">
      <c r="A23" s="154" t="inlineStr">
        <is>
          <t>Matières de 1ère et 2nde transformation</t>
        </is>
      </c>
      <c r="B23" t="inlineStr">
        <is>
          <t>Traitement thermique C3 et alimentaire</t>
        </is>
      </c>
      <c r="C23" t="inlineStr">
        <is>
          <t>Viande bovine</t>
        </is>
      </c>
      <c r="D23" t="inlineStr">
        <is>
          <t>France</t>
        </is>
      </c>
      <c r="E23" t="inlineStr">
        <is>
          <t>2015</t>
        </is>
      </c>
      <c r="F23" t="inlineStr">
        <is>
          <t>kt</t>
        </is>
      </c>
      <c r="G23" t="inlineStr"/>
      <c r="H23" t="inlineStr"/>
      <c r="I23" t="inlineStr"/>
      <c r="J23" t="inlineStr"/>
      <c r="K23" t="inlineStr"/>
      <c r="L23" t="inlineStr"/>
      <c r="M23" t="inlineStr"/>
      <c r="N23" t="n">
        <v>785</v>
      </c>
      <c r="O23" t="inlineStr"/>
      <c r="P23" t="inlineStr"/>
      <c r="Q23" t="inlineStr"/>
      <c r="R23" t="inlineStr"/>
      <c r="S23" t="inlineStr"/>
      <c r="T23" t="n">
        <v>0</v>
      </c>
      <c r="U23" t="n">
        <v>500000000</v>
      </c>
      <c r="V23" t="inlineStr"/>
      <c r="W23" t="inlineStr">
        <is>
          <t>déterminé</t>
        </is>
      </c>
    </row>
    <row r="24" ht="15" customHeight="1">
      <c r="A24" s="154" t="inlineStr">
        <is>
          <t>Matières de 1ère et 2nde transformation</t>
        </is>
      </c>
      <c r="B24" t="inlineStr">
        <is>
          <t>Transformation des coproduits</t>
        </is>
      </c>
      <c r="C24" t="inlineStr">
        <is>
          <t>Viande bovine</t>
        </is>
      </c>
      <c r="D24" t="inlineStr">
        <is>
          <t>France</t>
        </is>
      </c>
      <c r="E24" t="inlineStr">
        <is>
          <t>2015</t>
        </is>
      </c>
      <c r="F24" t="inlineStr">
        <is>
          <t>kt</t>
        </is>
      </c>
      <c r="G24" t="inlineStr"/>
      <c r="H24" t="inlineStr"/>
      <c r="I24" t="inlineStr"/>
      <c r="J24" t="inlineStr"/>
      <c r="K24" t="inlineStr"/>
      <c r="L24" t="inlineStr"/>
      <c r="M24" t="inlineStr"/>
      <c r="N24" t="n">
        <v>1150</v>
      </c>
      <c r="O24" t="inlineStr"/>
      <c r="P24" t="inlineStr"/>
      <c r="Q24" t="inlineStr"/>
      <c r="R24" t="inlineStr"/>
      <c r="S24" t="inlineStr"/>
      <c r="T24" t="n">
        <v>0</v>
      </c>
      <c r="U24" t="n">
        <v>500000000</v>
      </c>
      <c r="V24" t="inlineStr"/>
      <c r="W24" t="inlineStr">
        <is>
          <t>déterminé</t>
        </is>
      </c>
    </row>
    <row r="25" ht="15" customHeight="1">
      <c r="A25" s="154" t="inlineStr">
        <is>
          <t>Matières de 1ère et 2nde transformation</t>
        </is>
      </c>
      <c r="B25" t="inlineStr">
        <is>
          <t>1ère et 2nde transformation</t>
        </is>
      </c>
      <c r="C25" t="inlineStr">
        <is>
          <t>Viande bovine</t>
        </is>
      </c>
      <c r="D25" t="inlineStr">
        <is>
          <t>France</t>
        </is>
      </c>
      <c r="E25" t="inlineStr">
        <is>
          <t>2015</t>
        </is>
      </c>
      <c r="F25" t="inlineStr">
        <is>
          <t>kt</t>
        </is>
      </c>
      <c r="G25" t="inlineStr"/>
      <c r="H25" t="inlineStr"/>
      <c r="I25" t="inlineStr"/>
      <c r="J25" t="inlineStr"/>
      <c r="K25" t="inlineStr"/>
      <c r="L25" t="inlineStr"/>
      <c r="M25" t="inlineStr"/>
      <c r="N25" t="n">
        <v>1150</v>
      </c>
      <c r="O25" t="inlineStr"/>
      <c r="P25" t="inlineStr"/>
      <c r="Q25" t="inlineStr"/>
      <c r="R25" t="inlineStr"/>
      <c r="S25" t="inlineStr"/>
      <c r="T25" t="n">
        <v>0</v>
      </c>
      <c r="U25" t="n">
        <v>500000000</v>
      </c>
      <c r="V25" t="inlineStr"/>
      <c r="W25" t="inlineStr">
        <is>
          <t>déterminé</t>
        </is>
      </c>
    </row>
    <row r="26" ht="15" customHeight="1">
      <c r="A26" s="154" t="inlineStr">
        <is>
          <t>Matières de 1ère et 2nde transformation</t>
        </is>
      </c>
      <c r="B26" t="inlineStr">
        <is>
          <t>Alimentation humaine</t>
        </is>
      </c>
      <c r="C26" t="inlineStr">
        <is>
          <t>Viande bovine</t>
        </is>
      </c>
      <c r="D26" t="inlineStr">
        <is>
          <t>France</t>
        </is>
      </c>
      <c r="E26" t="inlineStr">
        <is>
          <t>2015</t>
        </is>
      </c>
      <c r="F26" t="inlineStr">
        <is>
          <t>kt</t>
        </is>
      </c>
      <c r="G26" t="inlineStr"/>
      <c r="H26" t="inlineStr"/>
      <c r="I26" t="inlineStr"/>
      <c r="J26" t="inlineStr"/>
      <c r="K26" t="inlineStr"/>
      <c r="L26" t="inlineStr"/>
      <c r="M26" t="inlineStr"/>
      <c r="N26" t="n">
        <v>1130</v>
      </c>
      <c r="O26" t="inlineStr"/>
      <c r="P26" t="inlineStr"/>
      <c r="Q26" t="inlineStr"/>
      <c r="R26" t="inlineStr"/>
      <c r="S26" t="inlineStr"/>
      <c r="T26" t="n">
        <v>0</v>
      </c>
      <c r="U26" t="n">
        <v>500000000</v>
      </c>
      <c r="V26" t="inlineStr"/>
      <c r="W26" t="inlineStr">
        <is>
          <t>déterminé</t>
        </is>
      </c>
    </row>
    <row r="27" ht="15" customHeight="1">
      <c r="A27" s="154" t="inlineStr">
        <is>
          <t>Matières de 1ère et 2nde transformation</t>
        </is>
      </c>
      <c r="B27" t="inlineStr">
        <is>
          <t>Circuits spécialisés</t>
        </is>
      </c>
      <c r="C27" t="inlineStr">
        <is>
          <t>Viande bovine</t>
        </is>
      </c>
      <c r="D27" t="inlineStr">
        <is>
          <t>France</t>
        </is>
      </c>
      <c r="E27" t="inlineStr">
        <is>
          <t>2015</t>
        </is>
      </c>
      <c r="F27" t="inlineStr">
        <is>
          <t>kt</t>
        </is>
      </c>
      <c r="G27" t="inlineStr"/>
      <c r="H27" t="inlineStr"/>
      <c r="I27" t="inlineStr"/>
      <c r="J27" t="inlineStr"/>
      <c r="K27" t="inlineStr"/>
      <c r="L27" t="inlineStr"/>
      <c r="M27" t="inlineStr"/>
      <c r="N27" t="n">
        <v>180</v>
      </c>
      <c r="O27" t="inlineStr"/>
      <c r="P27" t="inlineStr"/>
      <c r="Q27" t="inlineStr"/>
      <c r="R27" t="inlineStr"/>
      <c r="S27" t="inlineStr"/>
      <c r="T27" t="n">
        <v>0</v>
      </c>
      <c r="U27" t="n">
        <v>500000000</v>
      </c>
      <c r="V27" t="inlineStr"/>
      <c r="W27" t="inlineStr">
        <is>
          <t>déterminé</t>
        </is>
      </c>
    </row>
    <row r="28" ht="15" customHeight="1">
      <c r="A28" s="154" t="inlineStr">
        <is>
          <t>Matières de 1ère et 2nde transformation</t>
        </is>
      </c>
      <c r="B28" t="inlineStr">
        <is>
          <t>Ménages</t>
        </is>
      </c>
      <c r="C28" t="inlineStr">
        <is>
          <t>Viande bovine</t>
        </is>
      </c>
      <c r="D28" t="inlineStr">
        <is>
          <t>France</t>
        </is>
      </c>
      <c r="E28" t="inlineStr">
        <is>
          <t>2015</t>
        </is>
      </c>
      <c r="F28" t="inlineStr">
        <is>
          <t>kt</t>
        </is>
      </c>
      <c r="G28" t="inlineStr"/>
      <c r="H28" t="inlineStr"/>
      <c r="I28" t="inlineStr"/>
      <c r="J28" t="inlineStr"/>
      <c r="K28" t="inlineStr"/>
      <c r="L28" t="inlineStr"/>
      <c r="M28" t="inlineStr"/>
      <c r="N28" t="n">
        <v>536</v>
      </c>
      <c r="O28" t="inlineStr"/>
      <c r="P28" t="inlineStr"/>
      <c r="Q28" t="inlineStr"/>
      <c r="R28" t="inlineStr"/>
      <c r="S28" t="inlineStr"/>
      <c r="T28" t="n">
        <v>0</v>
      </c>
      <c r="U28" t="n">
        <v>500000000</v>
      </c>
      <c r="V28" t="inlineStr"/>
      <c r="W28" t="inlineStr">
        <is>
          <t>déterminé</t>
        </is>
      </c>
    </row>
    <row r="29" ht="15" customHeight="1">
      <c r="A29" s="154" t="inlineStr">
        <is>
          <t>Matières de 1ère et 2nde transformation</t>
        </is>
      </c>
      <c r="B29" t="inlineStr">
        <is>
          <t>Circuits généralistes</t>
        </is>
      </c>
      <c r="C29" t="inlineStr">
        <is>
          <t>Viande bovine</t>
        </is>
      </c>
      <c r="D29" t="inlineStr">
        <is>
          <t>France</t>
        </is>
      </c>
      <c r="E29" t="inlineStr">
        <is>
          <t>2015</t>
        </is>
      </c>
      <c r="F29" t="inlineStr">
        <is>
          <t>kt</t>
        </is>
      </c>
      <c r="G29" t="inlineStr"/>
      <c r="H29" t="inlineStr"/>
      <c r="I29" t="inlineStr"/>
      <c r="J29" t="inlineStr"/>
      <c r="K29" t="inlineStr"/>
      <c r="L29" t="inlineStr"/>
      <c r="M29" t="inlineStr"/>
      <c r="N29" t="n">
        <v>357</v>
      </c>
      <c r="O29" t="inlineStr"/>
      <c r="P29" t="inlineStr"/>
      <c r="Q29" t="inlineStr"/>
      <c r="R29" t="inlineStr"/>
      <c r="S29" t="inlineStr"/>
      <c r="T29" t="n">
        <v>0</v>
      </c>
      <c r="U29" t="n">
        <v>500000000</v>
      </c>
      <c r="V29" t="inlineStr"/>
      <c r="W29" t="inlineStr">
        <is>
          <t>déterminé</t>
        </is>
      </c>
    </row>
    <row r="30" ht="15" customHeight="1">
      <c r="A30" s="154" t="inlineStr">
        <is>
          <t>Matières de 1ère et 2nde transformation</t>
        </is>
      </c>
      <c r="B30" t="inlineStr">
        <is>
          <t>Usages alimentaires</t>
        </is>
      </c>
      <c r="C30" t="inlineStr">
        <is>
          <t>Viande bovine</t>
        </is>
      </c>
      <c r="D30" t="inlineStr">
        <is>
          <t>France</t>
        </is>
      </c>
      <c r="E30" t="inlineStr">
        <is>
          <t>2015</t>
        </is>
      </c>
      <c r="F30" t="inlineStr">
        <is>
          <t>kt</t>
        </is>
      </c>
      <c r="G30" t="inlineStr"/>
      <c r="H30" t="inlineStr"/>
      <c r="I30" t="inlineStr"/>
      <c r="J30" t="inlineStr"/>
      <c r="K30" t="inlineStr"/>
      <c r="L30" t="inlineStr"/>
      <c r="M30" t="inlineStr"/>
      <c r="N30" t="n">
        <v>1260</v>
      </c>
      <c r="O30" t="inlineStr"/>
      <c r="P30" t="inlineStr"/>
      <c r="Q30" t="inlineStr"/>
      <c r="R30" t="inlineStr"/>
      <c r="S30" t="inlineStr"/>
      <c r="T30" t="n">
        <v>0</v>
      </c>
      <c r="U30" t="n">
        <v>500000000</v>
      </c>
      <c r="V30" t="inlineStr"/>
      <c r="W30" t="inlineStr">
        <is>
          <t>déterminé</t>
        </is>
      </c>
    </row>
    <row r="31" ht="15" customHeight="1">
      <c r="A31" s="154" t="inlineStr">
        <is>
          <t>Matières de 1ère et 2nde transformation</t>
        </is>
      </c>
      <c r="B31" t="inlineStr">
        <is>
          <t>Débouchés</t>
        </is>
      </c>
      <c r="C31" t="inlineStr">
        <is>
          <t>Viande bovine</t>
        </is>
      </c>
      <c r="D31" t="inlineStr">
        <is>
          <t>France</t>
        </is>
      </c>
      <c r="E31" t="inlineStr">
        <is>
          <t>2015</t>
        </is>
      </c>
      <c r="F31" t="inlineStr">
        <is>
          <t>kt</t>
        </is>
      </c>
      <c r="G31" t="inlineStr"/>
      <c r="H31" t="inlineStr"/>
      <c r="I31" t="inlineStr"/>
      <c r="J31" t="inlineStr"/>
      <c r="K31" t="inlineStr"/>
      <c r="L31" t="inlineStr"/>
      <c r="M31" t="inlineStr"/>
      <c r="N31" t="n">
        <v>1410</v>
      </c>
      <c r="O31" t="inlineStr"/>
      <c r="P31" t="inlineStr"/>
      <c r="Q31" t="inlineStr"/>
      <c r="R31" t="inlineStr"/>
      <c r="S31" t="inlineStr"/>
      <c r="T31" t="n">
        <v>0</v>
      </c>
      <c r="U31" t="n">
        <v>500000000</v>
      </c>
      <c r="V31" t="inlineStr"/>
      <c r="W31" t="inlineStr">
        <is>
          <t>déterminé</t>
        </is>
      </c>
    </row>
    <row r="32" ht="15" customHeight="1">
      <c r="A32" s="154" t="inlineStr">
        <is>
          <t>Matières de 1ère et 2nde transformation</t>
        </is>
      </c>
      <c r="B32" t="inlineStr">
        <is>
          <t>Usages non-alimentaires</t>
        </is>
      </c>
      <c r="C32" t="inlineStr">
        <is>
          <t>Viande bovine</t>
        </is>
      </c>
      <c r="D32" t="inlineStr">
        <is>
          <t>France</t>
        </is>
      </c>
      <c r="E32" t="inlineStr">
        <is>
          <t>2015</t>
        </is>
      </c>
      <c r="F32" t="inlineStr">
        <is>
          <t>kt</t>
        </is>
      </c>
      <c r="G32" t="inlineStr"/>
      <c r="H32" t="inlineStr"/>
      <c r="I32" t="inlineStr"/>
      <c r="J32" t="inlineStr"/>
      <c r="K32" t="inlineStr"/>
      <c r="L32" t="inlineStr"/>
      <c r="M32" t="inlineStr"/>
      <c r="N32" t="n">
        <v>149</v>
      </c>
      <c r="O32" t="inlineStr"/>
      <c r="P32" t="inlineStr"/>
      <c r="Q32" t="inlineStr"/>
      <c r="R32" t="inlineStr"/>
      <c r="S32" t="inlineStr"/>
      <c r="T32" t="n">
        <v>0</v>
      </c>
      <c r="U32" t="n">
        <v>500000000</v>
      </c>
      <c r="V32" t="inlineStr"/>
      <c r="W32" t="inlineStr">
        <is>
          <t>déterminé</t>
        </is>
      </c>
    </row>
    <row r="33" ht="15" customHeight="1">
      <c r="A33" s="154" t="inlineStr">
        <is>
          <t>Matières de 1ère et 2nde transformation</t>
        </is>
      </c>
      <c r="B33" t="inlineStr">
        <is>
          <t>Petfood</t>
        </is>
      </c>
      <c r="C33" t="inlineStr">
        <is>
          <t>Viande bovine</t>
        </is>
      </c>
      <c r="D33" t="inlineStr">
        <is>
          <t>France</t>
        </is>
      </c>
      <c r="E33" t="inlineStr">
        <is>
          <t>2015</t>
        </is>
      </c>
      <c r="F33" t="inlineStr">
        <is>
          <t>kt</t>
        </is>
      </c>
      <c r="G33" t="inlineStr"/>
      <c r="H33" t="inlineStr"/>
      <c r="I33" t="inlineStr"/>
      <c r="J33" t="inlineStr"/>
      <c r="K33" t="inlineStr"/>
      <c r="L33" t="inlineStr"/>
      <c r="M33" t="inlineStr"/>
      <c r="N33" t="n">
        <v>131</v>
      </c>
      <c r="O33" t="inlineStr"/>
      <c r="P33" t="inlineStr"/>
      <c r="Q33" t="inlineStr"/>
      <c r="R33" t="inlineStr"/>
      <c r="S33" t="inlineStr"/>
      <c r="T33" t="n">
        <v>0</v>
      </c>
      <c r="U33" t="n">
        <v>500000000</v>
      </c>
      <c r="V33" t="inlineStr"/>
      <c r="W33" t="inlineStr">
        <is>
          <t>déterminé</t>
        </is>
      </c>
    </row>
    <row r="34" ht="15" customHeight="1">
      <c r="A34" s="154" t="inlineStr">
        <is>
          <t>Matières de 1ère et 2nde transformation</t>
        </is>
      </c>
      <c r="B34" t="inlineStr">
        <is>
          <t>Alimentation animale</t>
        </is>
      </c>
      <c r="C34" t="inlineStr">
        <is>
          <t>Viande bovine</t>
        </is>
      </c>
      <c r="D34" t="inlineStr">
        <is>
          <t>France</t>
        </is>
      </c>
      <c r="E34" t="inlineStr">
        <is>
          <t>2015</t>
        </is>
      </c>
      <c r="F34" t="inlineStr">
        <is>
          <t>kt</t>
        </is>
      </c>
      <c r="G34" t="inlineStr"/>
      <c r="H34" t="inlineStr"/>
      <c r="I34" t="inlineStr"/>
      <c r="J34" t="inlineStr"/>
      <c r="K34" t="inlineStr"/>
      <c r="L34" t="inlineStr"/>
      <c r="M34" t="inlineStr"/>
      <c r="N34" t="n">
        <v>131</v>
      </c>
      <c r="O34" t="inlineStr"/>
      <c r="P34" t="inlineStr"/>
      <c r="Q34" t="inlineStr"/>
      <c r="R34" t="inlineStr"/>
      <c r="S34" t="inlineStr"/>
      <c r="T34" t="n">
        <v>0</v>
      </c>
      <c r="U34" t="n">
        <v>500000000</v>
      </c>
      <c r="V34" t="inlineStr"/>
      <c r="W34" t="inlineStr">
        <is>
          <t>déterminé</t>
        </is>
      </c>
    </row>
    <row r="35" ht="15" customHeight="1">
      <c r="A35" s="154" t="inlineStr">
        <is>
          <t>Viande</t>
        </is>
      </c>
      <c r="B35" t="inlineStr">
        <is>
          <t>Vente directe et autoconsommation</t>
        </is>
      </c>
      <c r="C35" t="inlineStr">
        <is>
          <t>Viande bovine</t>
        </is>
      </c>
      <c r="D35" t="inlineStr">
        <is>
          <t>France</t>
        </is>
      </c>
      <c r="E35" t="inlineStr">
        <is>
          <t>2015</t>
        </is>
      </c>
      <c r="F35" t="inlineStr">
        <is>
          <t>kt</t>
        </is>
      </c>
      <c r="G35" t="inlineStr"/>
      <c r="H35" t="inlineStr"/>
      <c r="I35" t="inlineStr"/>
      <c r="J35" t="inlineStr"/>
      <c r="K35" t="inlineStr"/>
      <c r="L35" t="inlineStr"/>
      <c r="M35" t="inlineStr"/>
      <c r="N35" t="n">
        <v>5.49</v>
      </c>
      <c r="O35" t="inlineStr"/>
      <c r="P35" t="inlineStr"/>
      <c r="Q35" t="inlineStr"/>
      <c r="R35" t="inlineStr"/>
      <c r="S35" t="inlineStr"/>
      <c r="T35" t="n">
        <v>0</v>
      </c>
      <c r="U35" t="n">
        <v>500000000</v>
      </c>
      <c r="V35" t="inlineStr"/>
      <c r="W35" t="inlineStr">
        <is>
          <t>déterminé</t>
        </is>
      </c>
    </row>
    <row r="36" ht="15" customHeight="1">
      <c r="A36" s="154" t="inlineStr">
        <is>
          <t>Viande</t>
        </is>
      </c>
      <c r="B36" t="inlineStr">
        <is>
          <t>GMS</t>
        </is>
      </c>
      <c r="C36" t="inlineStr">
        <is>
          <t>Viande bovine</t>
        </is>
      </c>
      <c r="D36" t="inlineStr">
        <is>
          <t>France</t>
        </is>
      </c>
      <c r="E36" t="inlineStr">
        <is>
          <t>2015</t>
        </is>
      </c>
      <c r="F36" t="inlineStr">
        <is>
          <t>kt</t>
        </is>
      </c>
      <c r="G36" t="inlineStr"/>
      <c r="H36" t="inlineStr"/>
      <c r="I36" t="inlineStr"/>
      <c r="J36" t="inlineStr"/>
      <c r="K36" t="inlineStr"/>
      <c r="L36" t="inlineStr"/>
      <c r="M36" t="inlineStr"/>
      <c r="N36" t="n">
        <v>329</v>
      </c>
      <c r="O36" t="inlineStr"/>
      <c r="P36" t="inlineStr"/>
      <c r="Q36" t="inlineStr"/>
      <c r="R36" t="inlineStr"/>
      <c r="S36" t="inlineStr"/>
      <c r="T36" t="n">
        <v>0</v>
      </c>
      <c r="U36" t="n">
        <v>500000000</v>
      </c>
      <c r="V36" t="inlineStr"/>
      <c r="W36" t="inlineStr">
        <is>
          <t>déterminé</t>
        </is>
      </c>
    </row>
    <row r="37" ht="15" customHeight="1">
      <c r="A37" s="154" t="inlineStr">
        <is>
          <t>Viande</t>
        </is>
      </c>
      <c r="B37" t="inlineStr">
        <is>
          <t>Boucherie</t>
        </is>
      </c>
      <c r="C37" t="inlineStr">
        <is>
          <t>Viande bovine</t>
        </is>
      </c>
      <c r="D37" t="inlineStr">
        <is>
          <t>France</t>
        </is>
      </c>
      <c r="E37" t="inlineStr">
        <is>
          <t>2015</t>
        </is>
      </c>
      <c r="F37" t="inlineStr">
        <is>
          <t>kt</t>
        </is>
      </c>
      <c r="G37" t="inlineStr"/>
      <c r="H37" t="inlineStr"/>
      <c r="I37" t="inlineStr"/>
      <c r="J37" t="inlineStr"/>
      <c r="K37" t="inlineStr"/>
      <c r="L37" t="inlineStr"/>
      <c r="M37" t="inlineStr"/>
      <c r="N37" t="n">
        <v>173</v>
      </c>
      <c r="O37" t="inlineStr"/>
      <c r="P37" t="inlineStr"/>
      <c r="Q37" t="inlineStr"/>
      <c r="R37" t="inlineStr"/>
      <c r="S37" t="inlineStr"/>
      <c r="T37" t="n">
        <v>0</v>
      </c>
      <c r="U37" t="n">
        <v>500000000</v>
      </c>
      <c r="V37" t="inlineStr"/>
      <c r="W37" t="inlineStr">
        <is>
          <t>déterminé</t>
        </is>
      </c>
    </row>
    <row r="38" ht="15" customHeight="1">
      <c r="A38" s="154" t="inlineStr">
        <is>
          <t>Viande</t>
        </is>
      </c>
      <c r="B38" t="inlineStr">
        <is>
          <t>RHD</t>
        </is>
      </c>
      <c r="C38" t="inlineStr">
        <is>
          <t>Viande bovine</t>
        </is>
      </c>
      <c r="D38" t="inlineStr">
        <is>
          <t>France</t>
        </is>
      </c>
      <c r="E38" t="inlineStr">
        <is>
          <t>2015</t>
        </is>
      </c>
      <c r="F38" t="inlineStr">
        <is>
          <t>kt</t>
        </is>
      </c>
      <c r="G38" t="inlineStr"/>
      <c r="H38" t="inlineStr"/>
      <c r="I38" t="inlineStr"/>
      <c r="J38" t="inlineStr"/>
      <c r="K38" t="inlineStr"/>
      <c r="L38" t="inlineStr"/>
      <c r="M38" t="inlineStr"/>
      <c r="N38" t="n">
        <v>106</v>
      </c>
      <c r="O38" t="inlineStr"/>
      <c r="P38" t="inlineStr"/>
      <c r="Q38" t="inlineStr"/>
      <c r="R38" t="inlineStr"/>
      <c r="S38" t="inlineStr"/>
      <c r="T38" t="n">
        <v>0</v>
      </c>
      <c r="U38" t="n">
        <v>500000000</v>
      </c>
      <c r="V38" t="inlineStr"/>
      <c r="W38" t="inlineStr">
        <is>
          <t>déterminé</t>
        </is>
      </c>
    </row>
    <row r="39" ht="15" customHeight="1">
      <c r="A39" s="154" t="inlineStr">
        <is>
          <t>Viande</t>
        </is>
      </c>
      <c r="B39" t="inlineStr">
        <is>
          <t>Autres IAA</t>
        </is>
      </c>
      <c r="C39" t="inlineStr">
        <is>
          <t>Viande bovine</t>
        </is>
      </c>
      <c r="D39" t="inlineStr">
        <is>
          <t>France</t>
        </is>
      </c>
      <c r="E39" t="inlineStr">
        <is>
          <t>2015</t>
        </is>
      </c>
      <c r="F39" t="inlineStr">
        <is>
          <t>kt</t>
        </is>
      </c>
      <c r="G39" t="inlineStr"/>
      <c r="H39" t="inlineStr"/>
      <c r="I39" t="inlineStr"/>
      <c r="J39" t="inlineStr"/>
      <c r="K39" t="inlineStr"/>
      <c r="L39" t="inlineStr"/>
      <c r="M39" t="inlineStr"/>
      <c r="N39" t="n">
        <v>459</v>
      </c>
      <c r="O39" t="inlineStr"/>
      <c r="P39" t="inlineStr"/>
      <c r="Q39" t="inlineStr"/>
      <c r="R39" t="inlineStr"/>
      <c r="S39" t="inlineStr"/>
      <c r="T39" t="n">
        <v>0</v>
      </c>
      <c r="U39" t="n">
        <v>500000000</v>
      </c>
      <c r="V39" t="inlineStr"/>
      <c r="W39" t="inlineStr">
        <is>
          <t>déterminé</t>
        </is>
      </c>
    </row>
    <row r="40" ht="15" customHeight="1">
      <c r="A40" s="154" t="inlineStr">
        <is>
          <t>Viande</t>
        </is>
      </c>
      <c r="B40" t="inlineStr">
        <is>
          <t>Export</t>
        </is>
      </c>
      <c r="C40" t="inlineStr">
        <is>
          <t>Viande bovine</t>
        </is>
      </c>
      <c r="D40" t="inlineStr">
        <is>
          <t>France</t>
        </is>
      </c>
      <c r="E40" t="inlineStr">
        <is>
          <t>2015</t>
        </is>
      </c>
      <c r="F40" t="inlineStr">
        <is>
          <t>kt</t>
        </is>
      </c>
      <c r="G40" t="inlineStr"/>
      <c r="H40" t="inlineStr"/>
      <c r="I40" t="inlineStr"/>
      <c r="J40" t="inlineStr"/>
      <c r="K40" t="inlineStr"/>
      <c r="L40" t="inlineStr"/>
      <c r="M40" t="inlineStr"/>
      <c r="N40" t="n">
        <v>205</v>
      </c>
      <c r="O40" t="inlineStr"/>
      <c r="P40" t="inlineStr"/>
      <c r="Q40" t="inlineStr"/>
      <c r="R40" t="inlineStr"/>
      <c r="S40" t="inlineStr"/>
      <c r="T40" t="n">
        <v>0</v>
      </c>
      <c r="U40" t="n">
        <v>500000000</v>
      </c>
      <c r="V40" t="inlineStr"/>
      <c r="W40" t="inlineStr">
        <is>
          <t>déterminé</t>
        </is>
      </c>
    </row>
    <row r="41" ht="15" customHeight="1">
      <c r="A41" s="154" t="inlineStr">
        <is>
          <t>Viande</t>
        </is>
      </c>
      <c r="B41" t="inlineStr">
        <is>
          <t>Alimentation humaine</t>
        </is>
      </c>
      <c r="C41" t="inlineStr">
        <is>
          <t>Viande bovine</t>
        </is>
      </c>
      <c r="D41" t="inlineStr">
        <is>
          <t>France</t>
        </is>
      </c>
      <c r="E41" t="inlineStr">
        <is>
          <t>2015</t>
        </is>
      </c>
      <c r="F41" t="inlineStr">
        <is>
          <t>kt</t>
        </is>
      </c>
      <c r="G41" t="inlineStr"/>
      <c r="H41" t="inlineStr"/>
      <c r="I41" t="inlineStr"/>
      <c r="J41" t="inlineStr"/>
      <c r="K41" t="inlineStr"/>
      <c r="L41" t="inlineStr"/>
      <c r="M41" t="inlineStr"/>
      <c r="N41" t="n">
        <v>1070</v>
      </c>
      <c r="O41" t="inlineStr"/>
      <c r="P41" t="inlineStr"/>
      <c r="Q41" t="inlineStr"/>
      <c r="R41" t="inlineStr"/>
      <c r="S41" t="inlineStr"/>
      <c r="T41" t="n">
        <v>0</v>
      </c>
      <c r="U41" t="n">
        <v>500000000</v>
      </c>
      <c r="V41" t="inlineStr"/>
      <c r="W41" t="inlineStr">
        <is>
          <t>déterminé</t>
        </is>
      </c>
    </row>
    <row r="42" ht="15" customHeight="1">
      <c r="A42" s="154" t="inlineStr">
        <is>
          <t>Viande</t>
        </is>
      </c>
      <c r="B42" t="inlineStr">
        <is>
          <t>Circuits spécialisés</t>
        </is>
      </c>
      <c r="C42" t="inlineStr">
        <is>
          <t>Viande bovine</t>
        </is>
      </c>
      <c r="D42" t="inlineStr">
        <is>
          <t>France</t>
        </is>
      </c>
      <c r="E42" t="inlineStr">
        <is>
          <t>2015</t>
        </is>
      </c>
      <c r="F42" t="inlineStr">
        <is>
          <t>kt</t>
        </is>
      </c>
      <c r="G42" t="inlineStr"/>
      <c r="H42" t="inlineStr"/>
      <c r="I42" t="inlineStr"/>
      <c r="J42" t="inlineStr"/>
      <c r="K42" t="inlineStr"/>
      <c r="L42" t="inlineStr"/>
      <c r="M42" t="inlineStr"/>
      <c r="N42" t="n">
        <v>173</v>
      </c>
      <c r="O42" t="inlineStr"/>
      <c r="P42" t="inlineStr"/>
      <c r="Q42" t="inlineStr"/>
      <c r="R42" t="inlineStr"/>
      <c r="S42" t="inlineStr"/>
      <c r="T42" t="n">
        <v>0</v>
      </c>
      <c r="U42" t="n">
        <v>500000000</v>
      </c>
      <c r="V42" t="inlineStr"/>
      <c r="W42" t="inlineStr">
        <is>
          <t>déterminé</t>
        </is>
      </c>
    </row>
    <row r="43" ht="15" customHeight="1">
      <c r="A43" s="154" t="inlineStr">
        <is>
          <t>Viande</t>
        </is>
      </c>
      <c r="B43" t="inlineStr">
        <is>
          <t>Ménages</t>
        </is>
      </c>
      <c r="C43" t="inlineStr">
        <is>
          <t>Viande bovine</t>
        </is>
      </c>
      <c r="D43" t="inlineStr">
        <is>
          <t>France</t>
        </is>
      </c>
      <c r="E43" t="inlineStr">
        <is>
          <t>2015</t>
        </is>
      </c>
      <c r="F43" t="inlineStr">
        <is>
          <t>kt</t>
        </is>
      </c>
      <c r="G43" t="inlineStr"/>
      <c r="H43" t="inlineStr"/>
      <c r="I43" t="inlineStr"/>
      <c r="J43" t="inlineStr"/>
      <c r="K43" t="inlineStr"/>
      <c r="L43" t="inlineStr"/>
      <c r="M43" t="inlineStr"/>
      <c r="N43" t="n">
        <v>502</v>
      </c>
      <c r="O43" t="inlineStr"/>
      <c r="P43" t="inlineStr"/>
      <c r="Q43" t="inlineStr"/>
      <c r="R43" t="inlineStr"/>
      <c r="S43" t="inlineStr"/>
      <c r="T43" t="n">
        <v>0</v>
      </c>
      <c r="U43" t="n">
        <v>500000000</v>
      </c>
      <c r="V43" t="inlineStr"/>
      <c r="W43" t="inlineStr">
        <is>
          <t>déterminé</t>
        </is>
      </c>
    </row>
    <row r="44" ht="15" customHeight="1">
      <c r="A44" s="154" t="inlineStr">
        <is>
          <t>Viande</t>
        </is>
      </c>
      <c r="B44" t="inlineStr">
        <is>
          <t>Circuits généralistes</t>
        </is>
      </c>
      <c r="C44" t="inlineStr">
        <is>
          <t>Viande bovine</t>
        </is>
      </c>
      <c r="D44" t="inlineStr">
        <is>
          <t>France</t>
        </is>
      </c>
      <c r="E44" t="inlineStr">
        <is>
          <t>2015</t>
        </is>
      </c>
      <c r="F44" t="inlineStr">
        <is>
          <t>kt</t>
        </is>
      </c>
      <c r="G44" t="inlineStr"/>
      <c r="H44" t="inlineStr"/>
      <c r="I44" t="inlineStr"/>
      <c r="J44" t="inlineStr"/>
      <c r="K44" t="inlineStr"/>
      <c r="L44" t="inlineStr"/>
      <c r="M44" t="inlineStr"/>
      <c r="N44" t="n">
        <v>329</v>
      </c>
      <c r="O44" t="inlineStr"/>
      <c r="P44" t="inlineStr"/>
      <c r="Q44" t="inlineStr"/>
      <c r="R44" t="inlineStr"/>
      <c r="S44" t="inlineStr"/>
      <c r="T44" t="n">
        <v>0</v>
      </c>
      <c r="U44" t="n">
        <v>500000000</v>
      </c>
      <c r="V44" t="inlineStr"/>
      <c r="W44" t="inlineStr">
        <is>
          <t>déterminé</t>
        </is>
      </c>
    </row>
    <row r="45" ht="15" customHeight="1">
      <c r="A45" s="154" t="inlineStr">
        <is>
          <t>Viande</t>
        </is>
      </c>
      <c r="B45" t="inlineStr">
        <is>
          <t>Usages alimentaires</t>
        </is>
      </c>
      <c r="C45" t="inlineStr">
        <is>
          <t>Viande bovine</t>
        </is>
      </c>
      <c r="D45" t="inlineStr">
        <is>
          <t>France</t>
        </is>
      </c>
      <c r="E45" t="inlineStr">
        <is>
          <t>2015</t>
        </is>
      </c>
      <c r="F45" t="inlineStr">
        <is>
          <t>kt</t>
        </is>
      </c>
      <c r="G45" t="inlineStr"/>
      <c r="H45" t="inlineStr"/>
      <c r="I45" t="inlineStr"/>
      <c r="J45" t="inlineStr"/>
      <c r="K45" t="inlineStr"/>
      <c r="L45" t="inlineStr"/>
      <c r="M45" t="inlineStr"/>
      <c r="N45" t="n">
        <v>1070</v>
      </c>
      <c r="O45" t="inlineStr"/>
      <c r="P45" t="inlineStr"/>
      <c r="Q45" t="inlineStr"/>
      <c r="R45" t="inlineStr"/>
      <c r="S45" t="inlineStr"/>
      <c r="T45" t="n">
        <v>0</v>
      </c>
      <c r="U45" t="n">
        <v>500000000</v>
      </c>
      <c r="V45" t="inlineStr"/>
      <c r="W45" t="inlineStr">
        <is>
          <t>déterminé</t>
        </is>
      </c>
    </row>
    <row r="46" ht="15" customHeight="1">
      <c r="A46" s="154" t="inlineStr">
        <is>
          <t>Viande</t>
        </is>
      </c>
      <c r="B46" t="inlineStr">
        <is>
          <t>Débouchés</t>
        </is>
      </c>
      <c r="C46" t="inlineStr">
        <is>
          <t>Viande bovine</t>
        </is>
      </c>
      <c r="D46" t="inlineStr">
        <is>
          <t>France</t>
        </is>
      </c>
      <c r="E46" t="inlineStr">
        <is>
          <t>2015</t>
        </is>
      </c>
      <c r="F46" t="inlineStr">
        <is>
          <t>kt</t>
        </is>
      </c>
      <c r="G46" t="inlineStr"/>
      <c r="H46" t="inlineStr"/>
      <c r="I46" t="inlineStr"/>
      <c r="J46" t="inlineStr"/>
      <c r="K46" t="inlineStr"/>
      <c r="L46" t="inlineStr"/>
      <c r="M46" t="inlineStr"/>
      <c r="N46" t="n">
        <v>1070</v>
      </c>
      <c r="O46" t="inlineStr"/>
      <c r="P46" t="inlineStr"/>
      <c r="Q46" t="inlineStr"/>
      <c r="R46" t="inlineStr"/>
      <c r="S46" t="inlineStr"/>
      <c r="T46" t="n">
        <v>0</v>
      </c>
      <c r="U46" t="n">
        <v>500000000</v>
      </c>
      <c r="V46" t="inlineStr"/>
      <c r="W46" t="inlineStr">
        <is>
          <t>déterminé</t>
        </is>
      </c>
    </row>
    <row r="47" ht="15" customHeight="1">
      <c r="A47" s="154" t="inlineStr">
        <is>
          <t>Carcasses</t>
        </is>
      </c>
      <c r="B47" t="inlineStr">
        <is>
          <t>Vente directe et autoconsommation</t>
        </is>
      </c>
      <c r="C47" t="inlineStr">
        <is>
          <t>Viande bovine</t>
        </is>
      </c>
      <c r="D47" t="inlineStr">
        <is>
          <t>France</t>
        </is>
      </c>
      <c r="E47" t="inlineStr">
        <is>
          <t>2015</t>
        </is>
      </c>
      <c r="F47" t="inlineStr">
        <is>
          <t>kt</t>
        </is>
      </c>
      <c r="G47" t="inlineStr"/>
      <c r="H47" t="inlineStr"/>
      <c r="I47" t="inlineStr"/>
      <c r="J47" t="inlineStr"/>
      <c r="K47" t="inlineStr"/>
      <c r="L47" t="inlineStr"/>
      <c r="M47" t="inlineStr"/>
      <c r="N47" t="n">
        <v>2.32</v>
      </c>
      <c r="O47" t="n">
        <v>0</v>
      </c>
      <c r="P47" t="n">
        <v>5.49</v>
      </c>
      <c r="Q47" t="inlineStr"/>
      <c r="R47" t="inlineStr"/>
      <c r="S47" t="inlineStr"/>
      <c r="T47" t="n">
        <v>0</v>
      </c>
      <c r="U47" t="n">
        <v>500000000</v>
      </c>
      <c r="V47" t="inlineStr"/>
      <c r="W47" t="inlineStr">
        <is>
          <t>libre</t>
        </is>
      </c>
    </row>
    <row r="48" ht="15" customHeight="1">
      <c r="A48" s="154" t="inlineStr">
        <is>
          <t>Carcasses</t>
        </is>
      </c>
      <c r="B48" t="inlineStr">
        <is>
          <t>GMS</t>
        </is>
      </c>
      <c r="C48" t="inlineStr">
        <is>
          <t>Viande bovine</t>
        </is>
      </c>
      <c r="D48" t="inlineStr">
        <is>
          <t>France</t>
        </is>
      </c>
      <c r="E48" t="inlineStr">
        <is>
          <t>2015</t>
        </is>
      </c>
      <c r="F48" t="inlineStr">
        <is>
          <t>kt</t>
        </is>
      </c>
      <c r="G48" t="inlineStr"/>
      <c r="H48" t="inlineStr"/>
      <c r="I48" t="inlineStr"/>
      <c r="J48" t="inlineStr"/>
      <c r="K48" t="inlineStr"/>
      <c r="L48" t="inlineStr"/>
      <c r="M48" t="inlineStr"/>
      <c r="N48" t="n">
        <v>105</v>
      </c>
      <c r="O48" t="n">
        <v>0</v>
      </c>
      <c r="P48" t="n">
        <v>307</v>
      </c>
      <c r="Q48" t="inlineStr"/>
      <c r="R48" t="inlineStr"/>
      <c r="S48" t="inlineStr"/>
      <c r="T48" t="n">
        <v>0</v>
      </c>
      <c r="U48" t="n">
        <v>500000000</v>
      </c>
      <c r="V48" t="inlineStr"/>
      <c r="W48" t="inlineStr">
        <is>
          <t>libre</t>
        </is>
      </c>
    </row>
    <row r="49" ht="15" customHeight="1">
      <c r="A49" s="154" t="inlineStr">
        <is>
          <t>Carcasses</t>
        </is>
      </c>
      <c r="B49" t="inlineStr">
        <is>
          <t>Boucherie</t>
        </is>
      </c>
      <c r="C49" t="inlineStr">
        <is>
          <t>Viande bovine</t>
        </is>
      </c>
      <c r="D49" t="inlineStr">
        <is>
          <t>France</t>
        </is>
      </c>
      <c r="E49" t="inlineStr">
        <is>
          <t>2015</t>
        </is>
      </c>
      <c r="F49" t="inlineStr">
        <is>
          <t>kt</t>
        </is>
      </c>
      <c r="G49" t="inlineStr"/>
      <c r="H49" t="inlineStr"/>
      <c r="I49" t="inlineStr"/>
      <c r="J49" t="inlineStr"/>
      <c r="K49" t="inlineStr"/>
      <c r="L49" t="inlineStr"/>
      <c r="M49" t="inlineStr"/>
      <c r="N49" t="n">
        <v>38</v>
      </c>
      <c r="O49" t="n">
        <v>0</v>
      </c>
      <c r="P49" t="n">
        <v>173</v>
      </c>
      <c r="Q49" t="inlineStr"/>
      <c r="R49" t="inlineStr"/>
      <c r="S49" t="inlineStr"/>
      <c r="T49" t="n">
        <v>0</v>
      </c>
      <c r="U49" t="n">
        <v>500000000</v>
      </c>
      <c r="V49" t="inlineStr"/>
      <c r="W49" t="inlineStr">
        <is>
          <t>libre</t>
        </is>
      </c>
    </row>
    <row r="50" ht="15" customHeight="1">
      <c r="A50" s="154" t="inlineStr">
        <is>
          <t>Carcasses</t>
        </is>
      </c>
      <c r="B50" t="inlineStr">
        <is>
          <t>RHD</t>
        </is>
      </c>
      <c r="C50" t="inlineStr">
        <is>
          <t>Viande bovine</t>
        </is>
      </c>
      <c r="D50" t="inlineStr">
        <is>
          <t>France</t>
        </is>
      </c>
      <c r="E50" t="inlineStr">
        <is>
          <t>2015</t>
        </is>
      </c>
      <c r="F50" t="inlineStr">
        <is>
          <t>kt</t>
        </is>
      </c>
      <c r="G50" t="inlineStr"/>
      <c r="H50" t="inlineStr"/>
      <c r="I50" t="inlineStr"/>
      <c r="J50" t="inlineStr"/>
      <c r="K50" t="inlineStr"/>
      <c r="L50" t="inlineStr"/>
      <c r="M50" t="inlineStr"/>
      <c r="N50" t="n">
        <v>42.9</v>
      </c>
      <c r="O50" t="n">
        <v>0</v>
      </c>
      <c r="P50" t="n">
        <v>106</v>
      </c>
      <c r="Q50" t="inlineStr"/>
      <c r="R50" t="inlineStr"/>
      <c r="S50" t="inlineStr"/>
      <c r="T50" t="n">
        <v>0</v>
      </c>
      <c r="U50" t="n">
        <v>500000000</v>
      </c>
      <c r="V50" t="inlineStr"/>
      <c r="W50" t="inlineStr">
        <is>
          <t>libre</t>
        </is>
      </c>
    </row>
    <row r="51" ht="15" customHeight="1">
      <c r="A51" s="154" t="inlineStr">
        <is>
          <t>Carcasses</t>
        </is>
      </c>
      <c r="B51" t="inlineStr">
        <is>
          <t>Autres IAA</t>
        </is>
      </c>
      <c r="C51" t="inlineStr">
        <is>
          <t>Viande bovine</t>
        </is>
      </c>
      <c r="D51" t="inlineStr">
        <is>
          <t>France</t>
        </is>
      </c>
      <c r="E51" t="inlineStr">
        <is>
          <t>2015</t>
        </is>
      </c>
      <c r="F51" t="inlineStr">
        <is>
          <t>kt</t>
        </is>
      </c>
      <c r="G51" t="inlineStr"/>
      <c r="H51" t="inlineStr"/>
      <c r="I51" t="inlineStr"/>
      <c r="J51" t="inlineStr"/>
      <c r="K51" t="inlineStr"/>
      <c r="L51" t="inlineStr"/>
      <c r="M51" t="inlineStr"/>
      <c r="N51" t="n">
        <v>119</v>
      </c>
      <c r="O51" t="n">
        <v>0</v>
      </c>
      <c r="P51" t="n">
        <v>307</v>
      </c>
      <c r="Q51" t="inlineStr"/>
      <c r="R51" t="inlineStr"/>
      <c r="S51" t="inlineStr"/>
      <c r="T51" t="n">
        <v>0</v>
      </c>
      <c r="U51" t="n">
        <v>500000000</v>
      </c>
      <c r="V51" t="inlineStr"/>
      <c r="W51" t="inlineStr">
        <is>
          <t>libre</t>
        </is>
      </c>
    </row>
    <row r="52" ht="15" customHeight="1">
      <c r="A52" s="154" t="inlineStr">
        <is>
          <t>Carcasses</t>
        </is>
      </c>
      <c r="B52" t="inlineStr">
        <is>
          <t>Export</t>
        </is>
      </c>
      <c r="C52" t="inlineStr">
        <is>
          <t>Viande bovine</t>
        </is>
      </c>
      <c r="D52" t="inlineStr">
        <is>
          <t>France</t>
        </is>
      </c>
      <c r="E52" t="inlineStr">
        <is>
          <t>2015</t>
        </is>
      </c>
      <c r="F52" t="inlineStr">
        <is>
          <t>kt</t>
        </is>
      </c>
      <c r="G52" t="inlineStr"/>
      <c r="H52" t="inlineStr"/>
      <c r="I52" t="inlineStr"/>
      <c r="J52" t="inlineStr"/>
      <c r="K52" t="inlineStr"/>
      <c r="L52" t="inlineStr"/>
      <c r="M52" t="inlineStr"/>
      <c r="N52" t="n">
        <v>39.3</v>
      </c>
      <c r="O52" t="inlineStr"/>
      <c r="P52" t="inlineStr"/>
      <c r="Q52" t="inlineStr"/>
      <c r="R52" t="inlineStr"/>
      <c r="S52" t="inlineStr"/>
      <c r="T52" t="n">
        <v>0</v>
      </c>
      <c r="U52" t="n">
        <v>500000000</v>
      </c>
      <c r="V52" t="inlineStr"/>
      <c r="W52" t="inlineStr">
        <is>
          <t>déterminé</t>
        </is>
      </c>
    </row>
    <row r="53" ht="15" customHeight="1">
      <c r="A53" s="154" t="inlineStr">
        <is>
          <t>Carcasses</t>
        </is>
      </c>
      <c r="B53" t="inlineStr">
        <is>
          <t>Alimentation humaine</t>
        </is>
      </c>
      <c r="C53" t="inlineStr">
        <is>
          <t>Viande bovine</t>
        </is>
      </c>
      <c r="D53" t="inlineStr">
        <is>
          <t>France</t>
        </is>
      </c>
      <c r="E53" t="inlineStr">
        <is>
          <t>2015</t>
        </is>
      </c>
      <c r="F53" t="inlineStr">
        <is>
          <t>kt</t>
        </is>
      </c>
      <c r="G53" t="inlineStr"/>
      <c r="H53" t="inlineStr"/>
      <c r="I53" t="inlineStr"/>
      <c r="J53" t="inlineStr"/>
      <c r="K53" t="inlineStr"/>
      <c r="L53" t="inlineStr"/>
      <c r="M53" t="inlineStr"/>
      <c r="N53" t="n">
        <v>307</v>
      </c>
      <c r="O53" t="inlineStr"/>
      <c r="P53" t="inlineStr"/>
      <c r="Q53" t="inlineStr"/>
      <c r="R53" t="inlineStr"/>
      <c r="S53" t="inlineStr"/>
      <c r="T53" t="n">
        <v>0</v>
      </c>
      <c r="U53" t="n">
        <v>500000000</v>
      </c>
      <c r="V53" t="inlineStr"/>
      <c r="W53" t="inlineStr">
        <is>
          <t>déterminé</t>
        </is>
      </c>
    </row>
    <row r="54" ht="15" customHeight="1">
      <c r="A54" s="154" t="inlineStr">
        <is>
          <t>Carcasses</t>
        </is>
      </c>
      <c r="B54" t="inlineStr">
        <is>
          <t>Circuits spécialisés</t>
        </is>
      </c>
      <c r="C54" t="inlineStr">
        <is>
          <t>Viande bovine</t>
        </is>
      </c>
      <c r="D54" t="inlineStr">
        <is>
          <t>France</t>
        </is>
      </c>
      <c r="E54" t="inlineStr">
        <is>
          <t>2015</t>
        </is>
      </c>
      <c r="F54" t="inlineStr">
        <is>
          <t>kt</t>
        </is>
      </c>
      <c r="G54" t="inlineStr"/>
      <c r="H54" t="inlineStr"/>
      <c r="I54" t="inlineStr"/>
      <c r="J54" t="inlineStr"/>
      <c r="K54" t="inlineStr"/>
      <c r="L54" t="inlineStr"/>
      <c r="M54" t="inlineStr"/>
      <c r="N54" t="n">
        <v>38</v>
      </c>
      <c r="O54" t="n">
        <v>0</v>
      </c>
      <c r="P54" t="n">
        <v>173</v>
      </c>
      <c r="Q54" t="inlineStr"/>
      <c r="R54" t="inlineStr"/>
      <c r="S54" t="inlineStr"/>
      <c r="T54" t="n">
        <v>0</v>
      </c>
      <c r="U54" t="n">
        <v>500000000</v>
      </c>
      <c r="V54" t="inlineStr"/>
      <c r="W54" t="inlineStr">
        <is>
          <t>libre</t>
        </is>
      </c>
    </row>
    <row r="55" ht="15" customHeight="1">
      <c r="A55" s="154" t="inlineStr">
        <is>
          <t>Carcasses</t>
        </is>
      </c>
      <c r="B55" t="inlineStr">
        <is>
          <t>Ménages</t>
        </is>
      </c>
      <c r="C55" t="inlineStr">
        <is>
          <t>Viande bovine</t>
        </is>
      </c>
      <c r="D55" t="inlineStr">
        <is>
          <t>France</t>
        </is>
      </c>
      <c r="E55" t="inlineStr">
        <is>
          <t>2015</t>
        </is>
      </c>
      <c r="F55" t="inlineStr">
        <is>
          <t>kt</t>
        </is>
      </c>
      <c r="G55" t="inlineStr"/>
      <c r="H55" t="inlineStr"/>
      <c r="I55" t="inlineStr"/>
      <c r="J55" t="inlineStr"/>
      <c r="K55" t="inlineStr"/>
      <c r="L55" t="inlineStr"/>
      <c r="M55" t="inlineStr"/>
      <c r="N55" t="n">
        <v>143</v>
      </c>
      <c r="O55" t="n">
        <v>0</v>
      </c>
      <c r="P55" t="n">
        <v>307</v>
      </c>
      <c r="Q55" t="inlineStr"/>
      <c r="R55" t="inlineStr"/>
      <c r="S55" t="inlineStr"/>
      <c r="T55" t="n">
        <v>0</v>
      </c>
      <c r="U55" t="n">
        <v>500000000</v>
      </c>
      <c r="V55" t="inlineStr"/>
      <c r="W55" t="inlineStr">
        <is>
          <t>libre</t>
        </is>
      </c>
    </row>
    <row r="56" ht="15" customHeight="1">
      <c r="A56" s="154" t="inlineStr">
        <is>
          <t>Carcasses</t>
        </is>
      </c>
      <c r="B56" t="inlineStr">
        <is>
          <t>Circuits généralistes</t>
        </is>
      </c>
      <c r="C56" t="inlineStr">
        <is>
          <t>Viande bovine</t>
        </is>
      </c>
      <c r="D56" t="inlineStr">
        <is>
          <t>France</t>
        </is>
      </c>
      <c r="E56" t="inlineStr">
        <is>
          <t>2015</t>
        </is>
      </c>
      <c r="F56" t="inlineStr">
        <is>
          <t>kt</t>
        </is>
      </c>
      <c r="G56" t="inlineStr"/>
      <c r="H56" t="inlineStr"/>
      <c r="I56" t="inlineStr"/>
      <c r="J56" t="inlineStr"/>
      <c r="K56" t="inlineStr"/>
      <c r="L56" t="inlineStr"/>
      <c r="M56" t="inlineStr"/>
      <c r="N56" t="n">
        <v>105</v>
      </c>
      <c r="O56" t="n">
        <v>0</v>
      </c>
      <c r="P56" t="n">
        <v>307</v>
      </c>
      <c r="Q56" t="inlineStr"/>
      <c r="R56" t="inlineStr"/>
      <c r="S56" t="inlineStr"/>
      <c r="T56" t="n">
        <v>0</v>
      </c>
      <c r="U56" t="n">
        <v>500000000</v>
      </c>
      <c r="V56" t="inlineStr"/>
      <c r="W56" t="inlineStr">
        <is>
          <t>libre</t>
        </is>
      </c>
    </row>
    <row r="57" ht="15" customHeight="1">
      <c r="A57" s="154" t="inlineStr">
        <is>
          <t>Carcasses</t>
        </is>
      </c>
      <c r="B57" t="inlineStr">
        <is>
          <t>Usages alimentaires</t>
        </is>
      </c>
      <c r="C57" t="inlineStr">
        <is>
          <t>Viande bovine</t>
        </is>
      </c>
      <c r="D57" t="inlineStr">
        <is>
          <t>France</t>
        </is>
      </c>
      <c r="E57" t="inlineStr">
        <is>
          <t>2015</t>
        </is>
      </c>
      <c r="F57" t="inlineStr">
        <is>
          <t>kt</t>
        </is>
      </c>
      <c r="G57" t="inlineStr"/>
      <c r="H57" t="inlineStr"/>
      <c r="I57" t="inlineStr"/>
      <c r="J57" t="inlineStr"/>
      <c r="K57" t="inlineStr"/>
      <c r="L57" t="inlineStr"/>
      <c r="M57" t="inlineStr"/>
      <c r="N57" t="n">
        <v>307</v>
      </c>
      <c r="O57" t="inlineStr"/>
      <c r="P57" t="inlineStr"/>
      <c r="Q57" t="inlineStr"/>
      <c r="R57" t="inlineStr"/>
      <c r="S57" t="inlineStr"/>
      <c r="T57" t="n">
        <v>0</v>
      </c>
      <c r="U57" t="n">
        <v>500000000</v>
      </c>
      <c r="V57" t="inlineStr"/>
      <c r="W57" t="inlineStr">
        <is>
          <t>déterminé</t>
        </is>
      </c>
    </row>
    <row r="58" ht="15" customHeight="1">
      <c r="A58" s="154" t="inlineStr">
        <is>
          <t>Carcasses</t>
        </is>
      </c>
      <c r="B58" t="inlineStr">
        <is>
          <t>Débouchés</t>
        </is>
      </c>
      <c r="C58" t="inlineStr">
        <is>
          <t>Viande bovine</t>
        </is>
      </c>
      <c r="D58" t="inlineStr">
        <is>
          <t>France</t>
        </is>
      </c>
      <c r="E58" t="inlineStr">
        <is>
          <t>2015</t>
        </is>
      </c>
      <c r="F58" t="inlineStr">
        <is>
          <t>kt</t>
        </is>
      </c>
      <c r="G58" t="inlineStr"/>
      <c r="H58" t="inlineStr"/>
      <c r="I58" t="inlineStr"/>
      <c r="J58" t="inlineStr"/>
      <c r="K58" t="inlineStr"/>
      <c r="L58" t="inlineStr"/>
      <c r="M58" t="inlineStr"/>
      <c r="N58" t="n">
        <v>307</v>
      </c>
      <c r="O58" t="inlineStr"/>
      <c r="P58" t="inlineStr"/>
      <c r="Q58" t="inlineStr"/>
      <c r="R58" t="inlineStr"/>
      <c r="S58" t="inlineStr"/>
      <c r="T58" t="n">
        <v>0</v>
      </c>
      <c r="U58" t="n">
        <v>500000000</v>
      </c>
      <c r="V58" t="inlineStr"/>
      <c r="W58" t="inlineStr">
        <is>
          <t>déterminé</t>
        </is>
      </c>
    </row>
    <row r="59" ht="15" customHeight="1">
      <c r="A59" s="154" t="inlineStr">
        <is>
          <t>Carcasses, fraîches</t>
        </is>
      </c>
      <c r="B59" t="inlineStr">
        <is>
          <t>Vente directe et autoconsommation</t>
        </is>
      </c>
      <c r="C59" t="inlineStr">
        <is>
          <t>Viande bovine</t>
        </is>
      </c>
      <c r="D59" t="inlineStr">
        <is>
          <t>France</t>
        </is>
      </c>
      <c r="E59" t="inlineStr">
        <is>
          <t>2015</t>
        </is>
      </c>
      <c r="F59" t="inlineStr">
        <is>
          <t>kt</t>
        </is>
      </c>
      <c r="G59" t="inlineStr"/>
      <c r="H59" t="inlineStr"/>
      <c r="I59" t="inlineStr"/>
      <c r="J59" t="inlineStr"/>
      <c r="K59" t="inlineStr"/>
      <c r="L59" t="inlineStr"/>
      <c r="M59" t="inlineStr"/>
      <c r="N59" t="n">
        <v>2.32</v>
      </c>
      <c r="O59" t="n">
        <v>0</v>
      </c>
      <c r="P59" t="n">
        <v>5.49</v>
      </c>
      <c r="Q59" t="inlineStr"/>
      <c r="R59" t="inlineStr"/>
      <c r="S59" t="inlineStr"/>
      <c r="T59" t="n">
        <v>0</v>
      </c>
      <c r="U59" t="n">
        <v>500000000</v>
      </c>
      <c r="V59" t="inlineStr"/>
      <c r="W59" t="inlineStr">
        <is>
          <t>libre</t>
        </is>
      </c>
    </row>
    <row r="60" ht="15" customHeight="1">
      <c r="A60" s="154" t="inlineStr">
        <is>
          <t>Carcasses, fraîches</t>
        </is>
      </c>
      <c r="B60" t="inlineStr">
        <is>
          <t>GMS</t>
        </is>
      </c>
      <c r="C60" t="inlineStr">
        <is>
          <t>Viande bovine</t>
        </is>
      </c>
      <c r="D60" t="inlineStr">
        <is>
          <t>France</t>
        </is>
      </c>
      <c r="E60" t="inlineStr">
        <is>
          <t>2015</t>
        </is>
      </c>
      <c r="F60" t="inlineStr">
        <is>
          <t>kt</t>
        </is>
      </c>
      <c r="G60" t="inlineStr"/>
      <c r="H60" t="inlineStr"/>
      <c r="I60" t="inlineStr"/>
      <c r="J60" t="inlineStr"/>
      <c r="K60" t="inlineStr"/>
      <c r="L60" t="inlineStr"/>
      <c r="M60" t="inlineStr"/>
      <c r="N60" t="n">
        <v>105</v>
      </c>
      <c r="O60" t="n">
        <v>0</v>
      </c>
      <c r="P60" t="n">
        <v>307</v>
      </c>
      <c r="Q60" t="inlineStr"/>
      <c r="R60" t="inlineStr"/>
      <c r="S60" t="inlineStr"/>
      <c r="T60" t="n">
        <v>0</v>
      </c>
      <c r="U60" t="n">
        <v>500000000</v>
      </c>
      <c r="V60" t="inlineStr"/>
      <c r="W60" t="inlineStr">
        <is>
          <t>libre</t>
        </is>
      </c>
    </row>
    <row r="61" ht="15" customHeight="1">
      <c r="A61" s="154" t="inlineStr">
        <is>
          <t>Carcasses, fraîches</t>
        </is>
      </c>
      <c r="B61" t="inlineStr">
        <is>
          <t>Boucherie</t>
        </is>
      </c>
      <c r="C61" t="inlineStr">
        <is>
          <t>Viande bovine</t>
        </is>
      </c>
      <c r="D61" t="inlineStr">
        <is>
          <t>France</t>
        </is>
      </c>
      <c r="E61" t="inlineStr">
        <is>
          <t>2015</t>
        </is>
      </c>
      <c r="F61" t="inlineStr">
        <is>
          <t>kt</t>
        </is>
      </c>
      <c r="G61" t="inlineStr"/>
      <c r="H61" t="inlineStr"/>
      <c r="I61" t="inlineStr"/>
      <c r="J61" t="inlineStr"/>
      <c r="K61" t="inlineStr"/>
      <c r="L61" t="inlineStr"/>
      <c r="M61" t="inlineStr"/>
      <c r="N61" t="n">
        <v>38</v>
      </c>
      <c r="O61" t="n">
        <v>0</v>
      </c>
      <c r="P61" t="n">
        <v>173</v>
      </c>
      <c r="Q61" t="inlineStr"/>
      <c r="R61" t="inlineStr"/>
      <c r="S61" t="inlineStr"/>
      <c r="T61" t="n">
        <v>0</v>
      </c>
      <c r="U61" t="n">
        <v>500000000</v>
      </c>
      <c r="V61" t="inlineStr"/>
      <c r="W61" t="inlineStr">
        <is>
          <t>libre</t>
        </is>
      </c>
    </row>
    <row r="62" ht="15" customHeight="1">
      <c r="A62" s="154" t="inlineStr">
        <is>
          <t>Carcasses, fraîches</t>
        </is>
      </c>
      <c r="B62" t="inlineStr">
        <is>
          <t>RHD</t>
        </is>
      </c>
      <c r="C62" t="inlineStr">
        <is>
          <t>Viande bovine</t>
        </is>
      </c>
      <c r="D62" t="inlineStr">
        <is>
          <t>France</t>
        </is>
      </c>
      <c r="E62" t="inlineStr">
        <is>
          <t>2015</t>
        </is>
      </c>
      <c r="F62" t="inlineStr">
        <is>
          <t>kt</t>
        </is>
      </c>
      <c r="G62" t="inlineStr"/>
      <c r="H62" t="inlineStr"/>
      <c r="I62" t="inlineStr"/>
      <c r="J62" t="inlineStr"/>
      <c r="K62" t="inlineStr"/>
      <c r="L62" t="inlineStr"/>
      <c r="M62" t="inlineStr"/>
      <c r="N62" t="n">
        <v>42.9</v>
      </c>
      <c r="O62" t="n">
        <v>0</v>
      </c>
      <c r="P62" t="n">
        <v>106</v>
      </c>
      <c r="Q62" t="inlineStr"/>
      <c r="R62" t="inlineStr"/>
      <c r="S62" t="inlineStr"/>
      <c r="T62" t="n">
        <v>0</v>
      </c>
      <c r="U62" t="n">
        <v>500000000</v>
      </c>
      <c r="V62" t="inlineStr"/>
      <c r="W62" t="inlineStr">
        <is>
          <t>libre</t>
        </is>
      </c>
    </row>
    <row r="63" ht="15" customHeight="1">
      <c r="A63" s="154" t="inlineStr">
        <is>
          <t>Carcasses, fraîches</t>
        </is>
      </c>
      <c r="B63" t="inlineStr">
        <is>
          <t>Autres IAA</t>
        </is>
      </c>
      <c r="C63" t="inlineStr">
        <is>
          <t>Viande bovine</t>
        </is>
      </c>
      <c r="D63" t="inlineStr">
        <is>
          <t>France</t>
        </is>
      </c>
      <c r="E63" t="inlineStr">
        <is>
          <t>2015</t>
        </is>
      </c>
      <c r="F63" t="inlineStr">
        <is>
          <t>kt</t>
        </is>
      </c>
      <c r="G63" t="inlineStr"/>
      <c r="H63" t="inlineStr"/>
      <c r="I63" t="inlineStr"/>
      <c r="J63" t="inlineStr"/>
      <c r="K63" t="inlineStr"/>
      <c r="L63" t="inlineStr"/>
      <c r="M63" t="inlineStr"/>
      <c r="N63" t="n">
        <v>119</v>
      </c>
      <c r="O63" t="n">
        <v>0</v>
      </c>
      <c r="P63" t="n">
        <v>307</v>
      </c>
      <c r="Q63" t="inlineStr"/>
      <c r="R63" t="inlineStr"/>
      <c r="S63" t="inlineStr"/>
      <c r="T63" t="n">
        <v>0</v>
      </c>
      <c r="U63" t="n">
        <v>500000000</v>
      </c>
      <c r="V63" t="inlineStr"/>
      <c r="W63" t="inlineStr">
        <is>
          <t>libre</t>
        </is>
      </c>
    </row>
    <row r="64" ht="15" customHeight="1">
      <c r="A64" s="154" t="inlineStr">
        <is>
          <t>Carcasses, fraîches</t>
        </is>
      </c>
      <c r="B64" t="inlineStr">
        <is>
          <t>Export</t>
        </is>
      </c>
      <c r="C64" t="inlineStr">
        <is>
          <t>Viande bovine</t>
        </is>
      </c>
      <c r="D64" t="inlineStr">
        <is>
          <t>France</t>
        </is>
      </c>
      <c r="E64" t="inlineStr">
        <is>
          <t>2015</t>
        </is>
      </c>
      <c r="F64" t="inlineStr">
        <is>
          <t>kt</t>
        </is>
      </c>
      <c r="G64" t="inlineStr">
        <is>
          <t>Exportation de carcasses fraîches</t>
        </is>
      </c>
      <c r="H64" t="inlineStr">
        <is>
          <t>Douanes - Eurostat</t>
        </is>
      </c>
      <c r="I64" t="inlineStr">
        <is>
          <t>Les échanges de carcasses congelées sont négligés</t>
        </is>
      </c>
      <c r="J64" t="inlineStr">
        <is>
          <t>Volume</t>
        </is>
      </c>
      <c r="K64" t="inlineStr">
        <is>
          <t>Exportation de carcasses fraîches</t>
        </is>
      </c>
      <c r="L64" t="inlineStr">
        <is>
          <t>Echanges - Eurostat</t>
        </is>
      </c>
      <c r="M64" t="inlineStr">
        <is>
          <t>Très élevée</t>
        </is>
      </c>
      <c r="N64" t="n">
        <v>39.3</v>
      </c>
      <c r="O64" t="inlineStr"/>
      <c r="P64" t="inlineStr"/>
      <c r="Q64" t="n">
        <v>39.32</v>
      </c>
      <c r="R64" t="n">
        <v>1.97</v>
      </c>
      <c r="S64" t="n">
        <v>0.1</v>
      </c>
      <c r="T64" t="n">
        <v>0</v>
      </c>
      <c r="U64" t="n">
        <v>500000000</v>
      </c>
      <c r="V64" t="n">
        <v>0</v>
      </c>
      <c r="W64" t="inlineStr">
        <is>
          <t>mesuré</t>
        </is>
      </c>
    </row>
    <row r="65" ht="15" customHeight="1">
      <c r="A65" s="154" t="inlineStr">
        <is>
          <t>Carcasses, fraîches</t>
        </is>
      </c>
      <c r="B65" t="inlineStr">
        <is>
          <t>Alimentation humaine</t>
        </is>
      </c>
      <c r="C65" t="inlineStr">
        <is>
          <t>Viande bovine</t>
        </is>
      </c>
      <c r="D65" t="inlineStr">
        <is>
          <t>France</t>
        </is>
      </c>
      <c r="E65" t="inlineStr">
        <is>
          <t>2015</t>
        </is>
      </c>
      <c r="F65" t="inlineStr">
        <is>
          <t>kt</t>
        </is>
      </c>
      <c r="G65" t="inlineStr"/>
      <c r="H65" t="inlineStr"/>
      <c r="I65" t="inlineStr"/>
      <c r="J65" t="inlineStr"/>
      <c r="K65" t="inlineStr"/>
      <c r="L65" t="inlineStr"/>
      <c r="M65" t="inlineStr"/>
      <c r="N65" t="n">
        <v>307</v>
      </c>
      <c r="O65" t="inlineStr"/>
      <c r="P65" t="inlineStr"/>
      <c r="Q65" t="inlineStr"/>
      <c r="R65" t="inlineStr"/>
      <c r="S65" t="inlineStr"/>
      <c r="T65" t="n">
        <v>0</v>
      </c>
      <c r="U65" t="n">
        <v>500000000</v>
      </c>
      <c r="V65" t="inlineStr"/>
      <c r="W65" t="inlineStr">
        <is>
          <t>déterminé</t>
        </is>
      </c>
    </row>
    <row r="66" ht="15" customHeight="1">
      <c r="A66" s="154" t="inlineStr">
        <is>
          <t>Carcasses, fraîches</t>
        </is>
      </c>
      <c r="B66" t="inlineStr">
        <is>
          <t>Circuits spécialisés</t>
        </is>
      </c>
      <c r="C66" t="inlineStr">
        <is>
          <t>Viande bovine</t>
        </is>
      </c>
      <c r="D66" t="inlineStr">
        <is>
          <t>France</t>
        </is>
      </c>
      <c r="E66" t="inlineStr">
        <is>
          <t>2015</t>
        </is>
      </c>
      <c r="F66" t="inlineStr">
        <is>
          <t>kt</t>
        </is>
      </c>
      <c r="G66" t="inlineStr"/>
      <c r="H66" t="inlineStr"/>
      <c r="I66" t="inlineStr"/>
      <c r="J66" t="inlineStr"/>
      <c r="K66" t="inlineStr"/>
      <c r="L66" t="inlineStr"/>
      <c r="M66" t="inlineStr"/>
      <c r="N66" t="n">
        <v>38</v>
      </c>
      <c r="O66" t="n">
        <v>0</v>
      </c>
      <c r="P66" t="n">
        <v>173</v>
      </c>
      <c r="Q66" t="inlineStr"/>
      <c r="R66" t="inlineStr"/>
      <c r="S66" t="inlineStr"/>
      <c r="T66" t="n">
        <v>0</v>
      </c>
      <c r="U66" t="n">
        <v>500000000</v>
      </c>
      <c r="V66" t="inlineStr"/>
      <c r="W66" t="inlineStr">
        <is>
          <t>libre</t>
        </is>
      </c>
    </row>
    <row r="67" ht="15" customHeight="1">
      <c r="A67" s="154" t="inlineStr">
        <is>
          <t>Carcasses, fraîches</t>
        </is>
      </c>
      <c r="B67" t="inlineStr">
        <is>
          <t>Ménages</t>
        </is>
      </c>
      <c r="C67" t="inlineStr">
        <is>
          <t>Viande bovine</t>
        </is>
      </c>
      <c r="D67" t="inlineStr">
        <is>
          <t>France</t>
        </is>
      </c>
      <c r="E67" t="inlineStr">
        <is>
          <t>2015</t>
        </is>
      </c>
      <c r="F67" t="inlineStr">
        <is>
          <t>kt</t>
        </is>
      </c>
      <c r="G67" t="inlineStr"/>
      <c r="H67" t="inlineStr"/>
      <c r="I67" t="inlineStr"/>
      <c r="J67" t="inlineStr"/>
      <c r="K67" t="inlineStr"/>
      <c r="L67" t="inlineStr"/>
      <c r="M67" t="inlineStr"/>
      <c r="N67" t="n">
        <v>143</v>
      </c>
      <c r="O67" t="n">
        <v>0</v>
      </c>
      <c r="P67" t="n">
        <v>307</v>
      </c>
      <c r="Q67" t="inlineStr"/>
      <c r="R67" t="inlineStr"/>
      <c r="S67" t="inlineStr"/>
      <c r="T67" t="n">
        <v>0</v>
      </c>
      <c r="U67" t="n">
        <v>500000000</v>
      </c>
      <c r="V67" t="inlineStr"/>
      <c r="W67" t="inlineStr">
        <is>
          <t>libre</t>
        </is>
      </c>
    </row>
    <row r="68" ht="15" customHeight="1">
      <c r="A68" s="154" t="inlineStr">
        <is>
          <t>Carcasses, fraîches</t>
        </is>
      </c>
      <c r="B68" t="inlineStr">
        <is>
          <t>Circuits généralistes</t>
        </is>
      </c>
      <c r="C68" t="inlineStr">
        <is>
          <t>Viande bovine</t>
        </is>
      </c>
      <c r="D68" t="inlineStr">
        <is>
          <t>France</t>
        </is>
      </c>
      <c r="E68" t="inlineStr">
        <is>
          <t>2015</t>
        </is>
      </c>
      <c r="F68" t="inlineStr">
        <is>
          <t>kt</t>
        </is>
      </c>
      <c r="G68" t="inlineStr"/>
      <c r="H68" t="inlineStr"/>
      <c r="I68" t="inlineStr"/>
      <c r="J68" t="inlineStr"/>
      <c r="K68" t="inlineStr"/>
      <c r="L68" t="inlineStr"/>
      <c r="M68" t="inlineStr"/>
      <c r="N68" t="n">
        <v>105</v>
      </c>
      <c r="O68" t="n">
        <v>0</v>
      </c>
      <c r="P68" t="n">
        <v>307</v>
      </c>
      <c r="Q68" t="inlineStr"/>
      <c r="R68" t="inlineStr"/>
      <c r="S68" t="inlineStr"/>
      <c r="T68" t="n">
        <v>0</v>
      </c>
      <c r="U68" t="n">
        <v>500000000</v>
      </c>
      <c r="V68" t="inlineStr"/>
      <c r="W68" t="inlineStr">
        <is>
          <t>libre</t>
        </is>
      </c>
    </row>
    <row r="69" ht="15" customHeight="1">
      <c r="A69" s="154" t="inlineStr">
        <is>
          <t>Carcasses, fraîches</t>
        </is>
      </c>
      <c r="B69" t="inlineStr">
        <is>
          <t>Usages alimentaires</t>
        </is>
      </c>
      <c r="C69" t="inlineStr">
        <is>
          <t>Viande bovine</t>
        </is>
      </c>
      <c r="D69" t="inlineStr">
        <is>
          <t>France</t>
        </is>
      </c>
      <c r="E69" t="inlineStr">
        <is>
          <t>2015</t>
        </is>
      </c>
      <c r="F69" t="inlineStr">
        <is>
          <t>kt</t>
        </is>
      </c>
      <c r="G69" t="inlineStr"/>
      <c r="H69" t="inlineStr"/>
      <c r="I69" t="inlineStr"/>
      <c r="J69" t="inlineStr"/>
      <c r="K69" t="inlineStr"/>
      <c r="L69" t="inlineStr"/>
      <c r="M69" t="inlineStr"/>
      <c r="N69" t="n">
        <v>307</v>
      </c>
      <c r="O69" t="inlineStr"/>
      <c r="P69" t="inlineStr"/>
      <c r="Q69" t="inlineStr"/>
      <c r="R69" t="inlineStr"/>
      <c r="S69" t="inlineStr"/>
      <c r="T69" t="n">
        <v>0</v>
      </c>
      <c r="U69" t="n">
        <v>500000000</v>
      </c>
      <c r="V69" t="inlineStr"/>
      <c r="W69" t="inlineStr">
        <is>
          <t>déterminé</t>
        </is>
      </c>
    </row>
    <row r="70" ht="15" customHeight="1">
      <c r="A70" s="154" t="inlineStr">
        <is>
          <t>Carcasses, fraîches</t>
        </is>
      </c>
      <c r="B70" t="inlineStr">
        <is>
          <t>Débouchés</t>
        </is>
      </c>
      <c r="C70" t="inlineStr">
        <is>
          <t>Viande bovine</t>
        </is>
      </c>
      <c r="D70" t="inlineStr">
        <is>
          <t>France</t>
        </is>
      </c>
      <c r="E70" t="inlineStr">
        <is>
          <t>2015</t>
        </is>
      </c>
      <c r="F70" t="inlineStr">
        <is>
          <t>kt</t>
        </is>
      </c>
      <c r="G70" t="inlineStr"/>
      <c r="H70" t="inlineStr"/>
      <c r="I70" t="inlineStr"/>
      <c r="J70" t="inlineStr"/>
      <c r="K70" t="inlineStr"/>
      <c r="L70" t="inlineStr"/>
      <c r="M70" t="inlineStr"/>
      <c r="N70" t="n">
        <v>307</v>
      </c>
      <c r="O70" t="inlineStr"/>
      <c r="P70" t="inlineStr"/>
      <c r="Q70" t="inlineStr"/>
      <c r="R70" t="inlineStr"/>
      <c r="S70" t="inlineStr"/>
      <c r="T70" t="n">
        <v>0</v>
      </c>
      <c r="U70" t="n">
        <v>500000000</v>
      </c>
      <c r="V70" t="inlineStr"/>
      <c r="W70" t="inlineStr">
        <is>
          <t>déterminé</t>
        </is>
      </c>
    </row>
    <row r="71" ht="15" customHeight="1">
      <c r="A71" s="154" t="inlineStr">
        <is>
          <t>Morceaux</t>
        </is>
      </c>
      <c r="B71" t="inlineStr">
        <is>
          <t>Vente directe et autoconsommation</t>
        </is>
      </c>
      <c r="C71" t="inlineStr">
        <is>
          <t>Viande bovine</t>
        </is>
      </c>
      <c r="D71" t="inlineStr">
        <is>
          <t>France</t>
        </is>
      </c>
      <c r="E71" t="inlineStr">
        <is>
          <t>2015</t>
        </is>
      </c>
      <c r="F71" t="inlineStr">
        <is>
          <t>kt</t>
        </is>
      </c>
      <c r="G71" t="inlineStr"/>
      <c r="H71" t="inlineStr"/>
      <c r="I71" t="inlineStr"/>
      <c r="J71" t="inlineStr"/>
      <c r="K71" t="inlineStr"/>
      <c r="L71" t="inlineStr"/>
      <c r="M71" t="inlineStr"/>
      <c r="N71" t="n">
        <v>3.17</v>
      </c>
      <c r="O71" t="n">
        <v>0</v>
      </c>
      <c r="P71" t="n">
        <v>5.49</v>
      </c>
      <c r="Q71" t="inlineStr"/>
      <c r="R71" t="inlineStr"/>
      <c r="S71" t="inlineStr"/>
      <c r="T71" t="n">
        <v>0</v>
      </c>
      <c r="U71" t="n">
        <v>500000000</v>
      </c>
      <c r="V71" t="inlineStr"/>
      <c r="W71" t="inlineStr">
        <is>
          <t>libre</t>
        </is>
      </c>
    </row>
    <row r="72" ht="15" customHeight="1">
      <c r="A72" s="154" t="inlineStr">
        <is>
          <t>Morceaux</t>
        </is>
      </c>
      <c r="B72" t="inlineStr">
        <is>
          <t>GMS</t>
        </is>
      </c>
      <c r="C72" t="inlineStr">
        <is>
          <t>Viande bovine</t>
        </is>
      </c>
      <c r="D72" t="inlineStr">
        <is>
          <t>France</t>
        </is>
      </c>
      <c r="E72" t="inlineStr">
        <is>
          <t>2015</t>
        </is>
      </c>
      <c r="F72" t="inlineStr">
        <is>
          <t>kt</t>
        </is>
      </c>
      <c r="G72" t="inlineStr"/>
      <c r="H72" t="inlineStr"/>
      <c r="I72" t="inlineStr"/>
      <c r="J72" t="inlineStr"/>
      <c r="K72" t="inlineStr"/>
      <c r="L72" t="inlineStr"/>
      <c r="M72" t="inlineStr"/>
      <c r="N72" t="n">
        <v>224</v>
      </c>
      <c r="O72" t="n">
        <v>22.1</v>
      </c>
      <c r="P72" t="n">
        <v>329</v>
      </c>
      <c r="Q72" t="inlineStr"/>
      <c r="R72" t="inlineStr"/>
      <c r="S72" t="inlineStr"/>
      <c r="T72" t="n">
        <v>0</v>
      </c>
      <c r="U72" t="n">
        <v>500000000</v>
      </c>
      <c r="V72" t="inlineStr"/>
      <c r="W72" t="inlineStr">
        <is>
          <t>libre</t>
        </is>
      </c>
    </row>
    <row r="73" ht="15" customHeight="1">
      <c r="A73" s="154" t="inlineStr">
        <is>
          <t>Morceaux</t>
        </is>
      </c>
      <c r="B73" t="inlineStr">
        <is>
          <t>Boucherie</t>
        </is>
      </c>
      <c r="C73" t="inlineStr">
        <is>
          <t>Viande bovine</t>
        </is>
      </c>
      <c r="D73" t="inlineStr">
        <is>
          <t>France</t>
        </is>
      </c>
      <c r="E73" t="inlineStr">
        <is>
          <t>2015</t>
        </is>
      </c>
      <c r="F73" t="inlineStr">
        <is>
          <t>kt</t>
        </is>
      </c>
      <c r="G73" t="inlineStr"/>
      <c r="H73" t="inlineStr"/>
      <c r="I73" t="inlineStr"/>
      <c r="J73" t="inlineStr"/>
      <c r="K73" t="inlineStr"/>
      <c r="L73" t="inlineStr"/>
      <c r="M73" t="inlineStr"/>
      <c r="N73" t="n">
        <v>135</v>
      </c>
      <c r="O73" t="n">
        <v>0</v>
      </c>
      <c r="P73" t="n">
        <v>173</v>
      </c>
      <c r="Q73" t="inlineStr"/>
      <c r="R73" t="inlineStr"/>
      <c r="S73" t="inlineStr"/>
      <c r="T73" t="n">
        <v>0</v>
      </c>
      <c r="U73" t="n">
        <v>500000000</v>
      </c>
      <c r="V73" t="inlineStr"/>
      <c r="W73" t="inlineStr">
        <is>
          <t>libre</t>
        </is>
      </c>
    </row>
    <row r="74" ht="15" customHeight="1">
      <c r="A74" s="154" t="inlineStr">
        <is>
          <t>Morceaux</t>
        </is>
      </c>
      <c r="B74" t="inlineStr">
        <is>
          <t>RHD</t>
        </is>
      </c>
      <c r="C74" t="inlineStr">
        <is>
          <t>Viande bovine</t>
        </is>
      </c>
      <c r="D74" t="inlineStr">
        <is>
          <t>France</t>
        </is>
      </c>
      <c r="E74" t="inlineStr">
        <is>
          <t>2015</t>
        </is>
      </c>
      <c r="F74" t="inlineStr">
        <is>
          <t>kt</t>
        </is>
      </c>
      <c r="G74" t="inlineStr"/>
      <c r="H74" t="inlineStr"/>
      <c r="I74" t="inlineStr"/>
      <c r="J74" t="inlineStr"/>
      <c r="K74" t="inlineStr"/>
      <c r="L74" t="inlineStr"/>
      <c r="M74" t="inlineStr"/>
      <c r="N74" t="n">
        <v>63</v>
      </c>
      <c r="O74" t="n">
        <v>0</v>
      </c>
      <c r="P74" t="n">
        <v>106</v>
      </c>
      <c r="Q74" t="inlineStr"/>
      <c r="R74" t="inlineStr"/>
      <c r="S74" t="inlineStr"/>
      <c r="T74" t="n">
        <v>0</v>
      </c>
      <c r="U74" t="n">
        <v>500000000</v>
      </c>
      <c r="V74" t="inlineStr"/>
      <c r="W74" t="inlineStr">
        <is>
          <t>libre</t>
        </is>
      </c>
    </row>
    <row r="75" ht="15" customHeight="1">
      <c r="A75" s="154" t="inlineStr">
        <is>
          <t>Morceaux</t>
        </is>
      </c>
      <c r="B75" t="inlineStr">
        <is>
          <t>Autres IAA</t>
        </is>
      </c>
      <c r="C75" t="inlineStr">
        <is>
          <t>Viande bovine</t>
        </is>
      </c>
      <c r="D75" t="inlineStr">
        <is>
          <t>France</t>
        </is>
      </c>
      <c r="E75" t="inlineStr">
        <is>
          <t>2015</t>
        </is>
      </c>
      <c r="F75" t="inlineStr">
        <is>
          <t>kt</t>
        </is>
      </c>
      <c r="G75" t="inlineStr"/>
      <c r="H75" t="inlineStr"/>
      <c r="I75" t="inlineStr"/>
      <c r="J75" t="inlineStr"/>
      <c r="K75" t="inlineStr"/>
      <c r="L75" t="inlineStr"/>
      <c r="M75" t="inlineStr"/>
      <c r="N75" t="n">
        <v>340</v>
      </c>
      <c r="O75" t="n">
        <v>152</v>
      </c>
      <c r="P75" t="n">
        <v>459</v>
      </c>
      <c r="Q75" t="inlineStr"/>
      <c r="R75" t="inlineStr"/>
      <c r="S75" t="inlineStr"/>
      <c r="T75" t="n">
        <v>0</v>
      </c>
      <c r="U75" t="n">
        <v>500000000</v>
      </c>
      <c r="V75" t="inlineStr"/>
      <c r="W75" t="inlineStr">
        <is>
          <t>libre</t>
        </is>
      </c>
    </row>
    <row r="76" ht="15" customHeight="1">
      <c r="A76" s="154" t="inlineStr">
        <is>
          <t>Morceaux</t>
        </is>
      </c>
      <c r="B76" t="inlineStr">
        <is>
          <t>Export</t>
        </is>
      </c>
      <c r="C76" t="inlineStr">
        <is>
          <t>Viande bovine</t>
        </is>
      </c>
      <c r="D76" t="inlineStr">
        <is>
          <t>France</t>
        </is>
      </c>
      <c r="E76" t="inlineStr">
        <is>
          <t>2015</t>
        </is>
      </c>
      <c r="F76" t="inlineStr">
        <is>
          <t>kt</t>
        </is>
      </c>
      <c r="G76" t="inlineStr"/>
      <c r="H76" t="inlineStr"/>
      <c r="I76" t="inlineStr"/>
      <c r="J76" t="inlineStr"/>
      <c r="K76" t="inlineStr"/>
      <c r="L76" t="inlineStr"/>
      <c r="M76" t="inlineStr"/>
      <c r="N76" t="n">
        <v>165</v>
      </c>
      <c r="O76" t="inlineStr"/>
      <c r="P76" t="inlineStr"/>
      <c r="Q76" t="inlineStr"/>
      <c r="R76" t="inlineStr"/>
      <c r="S76" t="inlineStr"/>
      <c r="T76" t="n">
        <v>0</v>
      </c>
      <c r="U76" t="n">
        <v>500000000</v>
      </c>
      <c r="V76" t="inlineStr"/>
      <c r="W76" t="inlineStr">
        <is>
          <t>déterminé</t>
        </is>
      </c>
    </row>
    <row r="77" ht="15" customHeight="1">
      <c r="A77" s="154" t="inlineStr">
        <is>
          <t>Morceaux</t>
        </is>
      </c>
      <c r="B77" t="inlineStr">
        <is>
          <t>Alimentation humaine</t>
        </is>
      </c>
      <c r="C77" t="inlineStr">
        <is>
          <t>Viande bovine</t>
        </is>
      </c>
      <c r="D77" t="inlineStr">
        <is>
          <t>France</t>
        </is>
      </c>
      <c r="E77" t="inlineStr">
        <is>
          <t>2015</t>
        </is>
      </c>
      <c r="F77" t="inlineStr">
        <is>
          <t>kt</t>
        </is>
      </c>
      <c r="G77" t="inlineStr"/>
      <c r="H77" t="inlineStr"/>
      <c r="I77" t="inlineStr"/>
      <c r="J77" t="inlineStr"/>
      <c r="K77" t="inlineStr"/>
      <c r="L77" t="inlineStr"/>
      <c r="M77" t="inlineStr"/>
      <c r="N77" t="n">
        <v>765</v>
      </c>
      <c r="O77" t="inlineStr"/>
      <c r="P77" t="inlineStr"/>
      <c r="Q77" t="inlineStr"/>
      <c r="R77" t="inlineStr"/>
      <c r="S77" t="inlineStr"/>
      <c r="T77" t="n">
        <v>0</v>
      </c>
      <c r="U77" t="n">
        <v>500000000</v>
      </c>
      <c r="V77" t="inlineStr"/>
      <c r="W77" t="inlineStr">
        <is>
          <t>déterminé</t>
        </is>
      </c>
    </row>
    <row r="78" ht="15" customHeight="1">
      <c r="A78" s="154" t="inlineStr">
        <is>
          <t>Morceaux</t>
        </is>
      </c>
      <c r="B78" t="inlineStr">
        <is>
          <t>Circuits spécialisés</t>
        </is>
      </c>
      <c r="C78" t="inlineStr">
        <is>
          <t>Viande bovine</t>
        </is>
      </c>
      <c r="D78" t="inlineStr">
        <is>
          <t>France</t>
        </is>
      </c>
      <c r="E78" t="inlineStr">
        <is>
          <t>2015</t>
        </is>
      </c>
      <c r="F78" t="inlineStr">
        <is>
          <t>kt</t>
        </is>
      </c>
      <c r="G78" t="inlineStr"/>
      <c r="H78" t="inlineStr"/>
      <c r="I78" t="inlineStr"/>
      <c r="J78" t="inlineStr"/>
      <c r="K78" t="inlineStr"/>
      <c r="L78" t="inlineStr"/>
      <c r="M78" t="inlineStr"/>
      <c r="N78" t="n">
        <v>135</v>
      </c>
      <c r="O78" t="n">
        <v>0</v>
      </c>
      <c r="P78" t="n">
        <v>173</v>
      </c>
      <c r="Q78" t="inlineStr"/>
      <c r="R78" t="inlineStr"/>
      <c r="S78" t="inlineStr"/>
      <c r="T78" t="n">
        <v>0</v>
      </c>
      <c r="U78" t="n">
        <v>500000000</v>
      </c>
      <c r="V78" t="inlineStr"/>
      <c r="W78" t="inlineStr">
        <is>
          <t>libre</t>
        </is>
      </c>
    </row>
    <row r="79" ht="15" customHeight="1">
      <c r="A79" s="154" t="inlineStr">
        <is>
          <t>Morceaux</t>
        </is>
      </c>
      <c r="B79" t="inlineStr">
        <is>
          <t>Ménages</t>
        </is>
      </c>
      <c r="C79" t="inlineStr">
        <is>
          <t>Viande bovine</t>
        </is>
      </c>
      <c r="D79" t="inlineStr">
        <is>
          <t>France</t>
        </is>
      </c>
      <c r="E79" t="inlineStr">
        <is>
          <t>2015</t>
        </is>
      </c>
      <c r="F79" t="inlineStr">
        <is>
          <t>kt</t>
        </is>
      </c>
      <c r="G79" t="inlineStr"/>
      <c r="H79" t="inlineStr"/>
      <c r="I79" t="inlineStr"/>
      <c r="J79" t="inlineStr"/>
      <c r="K79" t="inlineStr"/>
      <c r="L79" t="inlineStr"/>
      <c r="M79" t="inlineStr"/>
      <c r="N79" t="n">
        <v>359</v>
      </c>
      <c r="O79" t="n">
        <v>195</v>
      </c>
      <c r="P79" t="n">
        <v>329</v>
      </c>
      <c r="Q79" t="inlineStr"/>
      <c r="R79" t="inlineStr"/>
      <c r="S79" t="inlineStr"/>
      <c r="T79" t="n">
        <v>0</v>
      </c>
      <c r="U79" t="n">
        <v>500000000</v>
      </c>
      <c r="V79" t="inlineStr"/>
      <c r="W79" t="inlineStr">
        <is>
          <t>libre</t>
        </is>
      </c>
    </row>
    <row r="80" ht="15" customHeight="1">
      <c r="A80" s="154" t="inlineStr">
        <is>
          <t>Morceaux</t>
        </is>
      </c>
      <c r="B80" t="inlineStr">
        <is>
          <t>Circuits généralistes</t>
        </is>
      </c>
      <c r="C80" t="inlineStr">
        <is>
          <t>Viande bovine</t>
        </is>
      </c>
      <c r="D80" t="inlineStr">
        <is>
          <t>France</t>
        </is>
      </c>
      <c r="E80" t="inlineStr">
        <is>
          <t>2015</t>
        </is>
      </c>
      <c r="F80" t="inlineStr">
        <is>
          <t>kt</t>
        </is>
      </c>
      <c r="G80" t="inlineStr"/>
      <c r="H80" t="inlineStr"/>
      <c r="I80" t="inlineStr"/>
      <c r="J80" t="inlineStr"/>
      <c r="K80" t="inlineStr"/>
      <c r="L80" t="inlineStr"/>
      <c r="M80" t="inlineStr"/>
      <c r="N80" t="n">
        <v>224</v>
      </c>
      <c r="O80" t="n">
        <v>22.1</v>
      </c>
      <c r="P80" t="n">
        <v>329</v>
      </c>
      <c r="Q80" t="inlineStr"/>
      <c r="R80" t="inlineStr"/>
      <c r="S80" t="inlineStr"/>
      <c r="T80" t="n">
        <v>0</v>
      </c>
      <c r="U80" t="n">
        <v>500000000</v>
      </c>
      <c r="V80" t="inlineStr"/>
      <c r="W80" t="inlineStr">
        <is>
          <t>libre</t>
        </is>
      </c>
    </row>
    <row r="81" ht="15" customHeight="1">
      <c r="A81" s="154" t="inlineStr">
        <is>
          <t>Morceaux</t>
        </is>
      </c>
      <c r="B81" t="inlineStr">
        <is>
          <t>Usages alimentaires</t>
        </is>
      </c>
      <c r="C81" t="inlineStr">
        <is>
          <t>Viande bovine</t>
        </is>
      </c>
      <c r="D81" t="inlineStr">
        <is>
          <t>France</t>
        </is>
      </c>
      <c r="E81" t="inlineStr">
        <is>
          <t>2015</t>
        </is>
      </c>
      <c r="F81" t="inlineStr">
        <is>
          <t>kt</t>
        </is>
      </c>
      <c r="G81" t="inlineStr"/>
      <c r="H81" t="inlineStr"/>
      <c r="I81" t="inlineStr"/>
      <c r="J81" t="inlineStr"/>
      <c r="K81" t="inlineStr"/>
      <c r="L81" t="inlineStr"/>
      <c r="M81" t="inlineStr"/>
      <c r="N81" t="n">
        <v>765</v>
      </c>
      <c r="O81" t="inlineStr"/>
      <c r="P81" t="inlineStr"/>
      <c r="Q81" t="inlineStr"/>
      <c r="R81" t="inlineStr"/>
      <c r="S81" t="inlineStr"/>
      <c r="T81" t="n">
        <v>0</v>
      </c>
      <c r="U81" t="n">
        <v>500000000</v>
      </c>
      <c r="V81" t="inlineStr"/>
      <c r="W81" t="inlineStr">
        <is>
          <t>déterminé</t>
        </is>
      </c>
    </row>
    <row r="82" ht="15" customHeight="1">
      <c r="A82" s="154" t="inlineStr">
        <is>
          <t>Morceaux</t>
        </is>
      </c>
      <c r="B82" t="inlineStr">
        <is>
          <t>Débouchés</t>
        </is>
      </c>
      <c r="C82" t="inlineStr">
        <is>
          <t>Viande bovine</t>
        </is>
      </c>
      <c r="D82" t="inlineStr">
        <is>
          <t>France</t>
        </is>
      </c>
      <c r="E82" t="inlineStr">
        <is>
          <t>2015</t>
        </is>
      </c>
      <c r="F82" t="inlineStr">
        <is>
          <t>kt</t>
        </is>
      </c>
      <c r="G82" t="inlineStr"/>
      <c r="H82" t="inlineStr"/>
      <c r="I82" t="inlineStr"/>
      <c r="J82" t="inlineStr"/>
      <c r="K82" t="inlineStr"/>
      <c r="L82" t="inlineStr"/>
      <c r="M82" t="inlineStr"/>
      <c r="N82" t="n">
        <v>765</v>
      </c>
      <c r="O82" t="inlineStr"/>
      <c r="P82" t="inlineStr"/>
      <c r="Q82" t="inlineStr"/>
      <c r="R82" t="inlineStr"/>
      <c r="S82" t="inlineStr"/>
      <c r="T82" t="n">
        <v>0</v>
      </c>
      <c r="U82" t="n">
        <v>500000000</v>
      </c>
      <c r="V82" t="inlineStr"/>
      <c r="W82" t="inlineStr">
        <is>
          <t>déterminé</t>
        </is>
      </c>
    </row>
    <row r="83" ht="15" customHeight="1">
      <c r="A83" s="154" t="inlineStr">
        <is>
          <t>Morceaux, frais</t>
        </is>
      </c>
      <c r="B83" t="inlineStr">
        <is>
          <t>Vente directe et autoconsommation</t>
        </is>
      </c>
      <c r="C83" t="inlineStr">
        <is>
          <t>Viande bovine</t>
        </is>
      </c>
      <c r="D83" t="inlineStr">
        <is>
          <t>France</t>
        </is>
      </c>
      <c r="E83" t="inlineStr">
        <is>
          <t>2015</t>
        </is>
      </c>
      <c r="F83" t="inlineStr">
        <is>
          <t>kt</t>
        </is>
      </c>
      <c r="G83" t="inlineStr"/>
      <c r="H83" t="inlineStr"/>
      <c r="I83" t="inlineStr"/>
      <c r="J83" t="inlineStr"/>
      <c r="K83" t="inlineStr"/>
      <c r="L83" t="inlineStr"/>
      <c r="M83" t="inlineStr"/>
      <c r="N83" t="n">
        <v>1.43</v>
      </c>
      <c r="O83" t="n">
        <v>0</v>
      </c>
      <c r="P83" t="n">
        <v>5.49</v>
      </c>
      <c r="Q83" t="inlineStr"/>
      <c r="R83" t="inlineStr"/>
      <c r="S83" t="inlineStr"/>
      <c r="T83" t="n">
        <v>0</v>
      </c>
      <c r="U83" t="n">
        <v>500000000</v>
      </c>
      <c r="V83" t="inlineStr"/>
      <c r="W83" t="inlineStr">
        <is>
          <t>libre</t>
        </is>
      </c>
    </row>
    <row r="84" ht="15" customHeight="1">
      <c r="A84" s="154" t="inlineStr">
        <is>
          <t>Morceaux, frais</t>
        </is>
      </c>
      <c r="B84" t="inlineStr">
        <is>
          <t>GMS</t>
        </is>
      </c>
      <c r="C84" t="inlineStr">
        <is>
          <t>Viande bovine</t>
        </is>
      </c>
      <c r="D84" t="inlineStr">
        <is>
          <t>France</t>
        </is>
      </c>
      <c r="E84" t="inlineStr">
        <is>
          <t>2015</t>
        </is>
      </c>
      <c r="F84" t="inlineStr">
        <is>
          <t>kt</t>
        </is>
      </c>
      <c r="G84" t="inlineStr"/>
      <c r="H84" t="inlineStr"/>
      <c r="I84" t="inlineStr"/>
      <c r="J84" t="inlineStr"/>
      <c r="K84" t="inlineStr"/>
      <c r="L84" t="inlineStr"/>
      <c r="M84" t="inlineStr"/>
      <c r="N84" t="n">
        <v>125</v>
      </c>
      <c r="O84" t="n">
        <v>0</v>
      </c>
      <c r="P84" t="n">
        <v>329</v>
      </c>
      <c r="Q84" t="inlineStr"/>
      <c r="R84" t="inlineStr"/>
      <c r="S84" t="inlineStr"/>
      <c r="T84" t="n">
        <v>0</v>
      </c>
      <c r="U84" t="n">
        <v>500000000</v>
      </c>
      <c r="V84" t="inlineStr"/>
      <c r="W84" t="inlineStr">
        <is>
          <t>libre</t>
        </is>
      </c>
    </row>
    <row r="85" ht="15" customHeight="1">
      <c r="A85" s="154" t="inlineStr">
        <is>
          <t>Morceaux, frais</t>
        </is>
      </c>
      <c r="B85" t="inlineStr">
        <is>
          <t>Boucherie</t>
        </is>
      </c>
      <c r="C85" t="inlineStr">
        <is>
          <t>Viande bovine</t>
        </is>
      </c>
      <c r="D85" t="inlineStr">
        <is>
          <t>France</t>
        </is>
      </c>
      <c r="E85" t="inlineStr">
        <is>
          <t>2015</t>
        </is>
      </c>
      <c r="F85" t="inlineStr">
        <is>
          <t>kt</t>
        </is>
      </c>
      <c r="G85" t="inlineStr"/>
      <c r="H85" t="inlineStr"/>
      <c r="I85" t="inlineStr"/>
      <c r="J85" t="inlineStr"/>
      <c r="K85" t="inlineStr"/>
      <c r="L85" t="inlineStr"/>
      <c r="M85" t="inlineStr"/>
      <c r="N85" t="n">
        <v>80.3</v>
      </c>
      <c r="O85" t="n">
        <v>0</v>
      </c>
      <c r="P85" t="n">
        <v>173</v>
      </c>
      <c r="Q85" t="inlineStr"/>
      <c r="R85" t="inlineStr"/>
      <c r="S85" t="inlineStr"/>
      <c r="T85" t="n">
        <v>0</v>
      </c>
      <c r="U85" t="n">
        <v>500000000</v>
      </c>
      <c r="V85" t="inlineStr"/>
      <c r="W85" t="inlineStr">
        <is>
          <t>libre</t>
        </is>
      </c>
    </row>
    <row r="86" ht="15" customHeight="1">
      <c r="A86" s="154" t="inlineStr">
        <is>
          <t>Morceaux, frais</t>
        </is>
      </c>
      <c r="B86" t="inlineStr">
        <is>
          <t>RHD</t>
        </is>
      </c>
      <c r="C86" t="inlineStr">
        <is>
          <t>Viande bovine</t>
        </is>
      </c>
      <c r="D86" t="inlineStr">
        <is>
          <t>France</t>
        </is>
      </c>
      <c r="E86" t="inlineStr">
        <is>
          <t>2015</t>
        </is>
      </c>
      <c r="F86" t="inlineStr">
        <is>
          <t>kt</t>
        </is>
      </c>
      <c r="G86" t="inlineStr"/>
      <c r="H86" t="inlineStr"/>
      <c r="I86" t="inlineStr"/>
      <c r="J86" t="inlineStr"/>
      <c r="K86" t="inlineStr"/>
      <c r="L86" t="inlineStr"/>
      <c r="M86" t="inlineStr"/>
      <c r="N86" t="n">
        <v>59.1</v>
      </c>
      <c r="O86" t="n">
        <v>0</v>
      </c>
      <c r="P86" t="n">
        <v>106</v>
      </c>
      <c r="Q86" t="inlineStr"/>
      <c r="R86" t="inlineStr"/>
      <c r="S86" t="inlineStr"/>
      <c r="T86" t="n">
        <v>0</v>
      </c>
      <c r="U86" t="n">
        <v>500000000</v>
      </c>
      <c r="V86" t="inlineStr"/>
      <c r="W86" t="inlineStr">
        <is>
          <t>libre</t>
        </is>
      </c>
    </row>
    <row r="87" ht="15" customHeight="1">
      <c r="A87" s="154" t="inlineStr">
        <is>
          <t>Morceaux, frais</t>
        </is>
      </c>
      <c r="B87" t="inlineStr">
        <is>
          <t>Autres IAA</t>
        </is>
      </c>
      <c r="C87" t="inlineStr">
        <is>
          <t>Viande bovine</t>
        </is>
      </c>
      <c r="D87" t="inlineStr">
        <is>
          <t>France</t>
        </is>
      </c>
      <c r="E87" t="inlineStr">
        <is>
          <t>2015</t>
        </is>
      </c>
      <c r="F87" t="inlineStr">
        <is>
          <t>kt</t>
        </is>
      </c>
      <c r="G87" t="inlineStr"/>
      <c r="H87" t="inlineStr"/>
      <c r="I87" t="inlineStr"/>
      <c r="J87" t="inlineStr"/>
      <c r="K87" t="inlineStr"/>
      <c r="L87" t="inlineStr"/>
      <c r="M87" t="inlineStr"/>
      <c r="N87" t="n">
        <v>222</v>
      </c>
      <c r="O87" t="n">
        <v>0</v>
      </c>
      <c r="P87" t="n">
        <v>459</v>
      </c>
      <c r="Q87" t="inlineStr"/>
      <c r="R87" t="inlineStr"/>
      <c r="S87" t="inlineStr"/>
      <c r="T87" t="n">
        <v>0</v>
      </c>
      <c r="U87" t="n">
        <v>500000000</v>
      </c>
      <c r="V87" t="inlineStr"/>
      <c r="W87" t="inlineStr">
        <is>
          <t>libre</t>
        </is>
      </c>
    </row>
    <row r="88" ht="15" customHeight="1">
      <c r="A88" s="154" t="inlineStr">
        <is>
          <t>Morceaux, frais</t>
        </is>
      </c>
      <c r="B88" t="inlineStr">
        <is>
          <t>Export</t>
        </is>
      </c>
      <c r="C88" t="inlineStr">
        <is>
          <t>Viande bovine</t>
        </is>
      </c>
      <c r="D88" t="inlineStr">
        <is>
          <t>France</t>
        </is>
      </c>
      <c r="E88" t="inlineStr">
        <is>
          <t>2015</t>
        </is>
      </c>
      <c r="F88" t="inlineStr">
        <is>
          <t>kt</t>
        </is>
      </c>
      <c r="G88" t="inlineStr">
        <is>
          <t>Exportation de morceaux frais</t>
        </is>
      </c>
      <c r="H88" t="inlineStr">
        <is>
          <t>Douanes - Eurostat</t>
        </is>
      </c>
      <c r="I88" t="inlineStr"/>
      <c r="J88" t="inlineStr">
        <is>
          <t>Volume</t>
        </is>
      </c>
      <c r="K88" t="inlineStr">
        <is>
          <t>Exportation de morceaux frais</t>
        </is>
      </c>
      <c r="L88" t="inlineStr">
        <is>
          <t>Echanges - Eurostat</t>
        </is>
      </c>
      <c r="M88" t="inlineStr">
        <is>
          <t>Très élevée</t>
        </is>
      </c>
      <c r="N88" t="n">
        <v>149</v>
      </c>
      <c r="O88" t="inlineStr"/>
      <c r="P88" t="inlineStr"/>
      <c r="Q88" t="n">
        <v>148.71</v>
      </c>
      <c r="R88" t="n">
        <v>7.44</v>
      </c>
      <c r="S88" t="n">
        <v>0.1</v>
      </c>
      <c r="T88" t="n">
        <v>0</v>
      </c>
      <c r="U88" t="n">
        <v>500000000</v>
      </c>
      <c r="V88" t="n">
        <v>0</v>
      </c>
      <c r="W88" t="inlineStr">
        <is>
          <t>mesuré</t>
        </is>
      </c>
    </row>
    <row r="89" ht="15" customHeight="1">
      <c r="A89" s="154" t="inlineStr">
        <is>
          <t>Morceaux, frais</t>
        </is>
      </c>
      <c r="B89" t="inlineStr">
        <is>
          <t>Alimentation humaine</t>
        </is>
      </c>
      <c r="C89" t="inlineStr">
        <is>
          <t>Viande bovine</t>
        </is>
      </c>
      <c r="D89" t="inlineStr">
        <is>
          <t>France</t>
        </is>
      </c>
      <c r="E89" t="inlineStr">
        <is>
          <t>2015</t>
        </is>
      </c>
      <c r="F89" t="inlineStr">
        <is>
          <t>kt</t>
        </is>
      </c>
      <c r="G89" t="inlineStr"/>
      <c r="H89" t="inlineStr"/>
      <c r="I89" t="inlineStr"/>
      <c r="J89" t="inlineStr"/>
      <c r="K89" t="inlineStr"/>
      <c r="L89" t="inlineStr"/>
      <c r="M89" t="inlineStr"/>
      <c r="N89" t="n">
        <v>487</v>
      </c>
      <c r="O89" t="inlineStr"/>
      <c r="P89" t="inlineStr"/>
      <c r="Q89" t="inlineStr"/>
      <c r="R89" t="inlineStr"/>
      <c r="S89" t="inlineStr"/>
      <c r="T89" t="n">
        <v>0</v>
      </c>
      <c r="U89" t="n">
        <v>500000000</v>
      </c>
      <c r="V89" t="inlineStr"/>
      <c r="W89" t="inlineStr">
        <is>
          <t>déterminé</t>
        </is>
      </c>
    </row>
    <row r="90" ht="15" customHeight="1">
      <c r="A90" s="154" t="inlineStr">
        <is>
          <t>Morceaux, frais</t>
        </is>
      </c>
      <c r="B90" t="inlineStr">
        <is>
          <t>Circuits spécialisés</t>
        </is>
      </c>
      <c r="C90" t="inlineStr">
        <is>
          <t>Viande bovine</t>
        </is>
      </c>
      <c r="D90" t="inlineStr">
        <is>
          <t>France</t>
        </is>
      </c>
      <c r="E90" t="inlineStr">
        <is>
          <t>2015</t>
        </is>
      </c>
      <c r="F90" t="inlineStr">
        <is>
          <t>kt</t>
        </is>
      </c>
      <c r="G90" t="inlineStr"/>
      <c r="H90" t="inlineStr"/>
      <c r="I90" t="inlineStr"/>
      <c r="J90" t="inlineStr"/>
      <c r="K90" t="inlineStr"/>
      <c r="L90" t="inlineStr"/>
      <c r="M90" t="inlineStr"/>
      <c r="N90" t="n">
        <v>80.3</v>
      </c>
      <c r="O90" t="n">
        <v>0</v>
      </c>
      <c r="P90" t="n">
        <v>173</v>
      </c>
      <c r="Q90" t="inlineStr"/>
      <c r="R90" t="inlineStr"/>
      <c r="S90" t="inlineStr"/>
      <c r="T90" t="n">
        <v>0</v>
      </c>
      <c r="U90" t="n">
        <v>500000000</v>
      </c>
      <c r="V90" t="inlineStr"/>
      <c r="W90" t="inlineStr">
        <is>
          <t>libre</t>
        </is>
      </c>
    </row>
    <row r="91" ht="15" customHeight="1">
      <c r="A91" s="154" t="inlineStr">
        <is>
          <t>Morceaux, frais</t>
        </is>
      </c>
      <c r="B91" t="inlineStr">
        <is>
          <t>Ménages</t>
        </is>
      </c>
      <c r="C91" t="inlineStr">
        <is>
          <t>Viande bovine</t>
        </is>
      </c>
      <c r="D91" t="inlineStr">
        <is>
          <t>France</t>
        </is>
      </c>
      <c r="E91" t="inlineStr">
        <is>
          <t>2015</t>
        </is>
      </c>
      <c r="F91" t="inlineStr">
        <is>
          <t>kt</t>
        </is>
      </c>
      <c r="G91" t="inlineStr"/>
      <c r="H91" t="inlineStr"/>
      <c r="I91" t="inlineStr"/>
      <c r="J91" t="inlineStr"/>
      <c r="K91" t="inlineStr"/>
      <c r="L91" t="inlineStr"/>
      <c r="M91" t="inlineStr"/>
      <c r="N91" t="n">
        <v>205</v>
      </c>
      <c r="O91" t="n">
        <v>0</v>
      </c>
      <c r="P91" t="n">
        <v>329</v>
      </c>
      <c r="Q91" t="inlineStr"/>
      <c r="R91" t="inlineStr"/>
      <c r="S91" t="inlineStr"/>
      <c r="T91" t="n">
        <v>0</v>
      </c>
      <c r="U91" t="n">
        <v>500000000</v>
      </c>
      <c r="V91" t="inlineStr"/>
      <c r="W91" t="inlineStr">
        <is>
          <t>libre</t>
        </is>
      </c>
    </row>
    <row r="92" ht="15" customHeight="1">
      <c r="A92" s="154" t="inlineStr">
        <is>
          <t>Morceaux, frais</t>
        </is>
      </c>
      <c r="B92" t="inlineStr">
        <is>
          <t>Circuits généralistes</t>
        </is>
      </c>
      <c r="C92" t="inlineStr">
        <is>
          <t>Viande bovine</t>
        </is>
      </c>
      <c r="D92" t="inlineStr">
        <is>
          <t>France</t>
        </is>
      </c>
      <c r="E92" t="inlineStr">
        <is>
          <t>2015</t>
        </is>
      </c>
      <c r="F92" t="inlineStr">
        <is>
          <t>kt</t>
        </is>
      </c>
      <c r="G92" t="inlineStr"/>
      <c r="H92" t="inlineStr"/>
      <c r="I92" t="inlineStr"/>
      <c r="J92" t="inlineStr"/>
      <c r="K92" t="inlineStr"/>
      <c r="L92" t="inlineStr"/>
      <c r="M92" t="inlineStr"/>
      <c r="N92" t="n">
        <v>125</v>
      </c>
      <c r="O92" t="n">
        <v>0</v>
      </c>
      <c r="P92" t="n">
        <v>329</v>
      </c>
      <c r="Q92" t="inlineStr"/>
      <c r="R92" t="inlineStr"/>
      <c r="S92" t="inlineStr"/>
      <c r="T92" t="n">
        <v>0</v>
      </c>
      <c r="U92" t="n">
        <v>500000000</v>
      </c>
      <c r="V92" t="inlineStr"/>
      <c r="W92" t="inlineStr">
        <is>
          <t>libre</t>
        </is>
      </c>
    </row>
    <row r="93" ht="15" customHeight="1">
      <c r="A93" s="154" t="inlineStr">
        <is>
          <t>Morceaux, frais</t>
        </is>
      </c>
      <c r="B93" t="inlineStr">
        <is>
          <t>Usages alimentaires</t>
        </is>
      </c>
      <c r="C93" t="inlineStr">
        <is>
          <t>Viande bovine</t>
        </is>
      </c>
      <c r="D93" t="inlineStr">
        <is>
          <t>France</t>
        </is>
      </c>
      <c r="E93" t="inlineStr">
        <is>
          <t>2015</t>
        </is>
      </c>
      <c r="F93" t="inlineStr">
        <is>
          <t>kt</t>
        </is>
      </c>
      <c r="G93" t="inlineStr"/>
      <c r="H93" t="inlineStr"/>
      <c r="I93" t="inlineStr"/>
      <c r="J93" t="inlineStr"/>
      <c r="K93" t="inlineStr"/>
      <c r="L93" t="inlineStr"/>
      <c r="M93" t="inlineStr"/>
      <c r="N93" t="n">
        <v>487</v>
      </c>
      <c r="O93" t="inlineStr"/>
      <c r="P93" t="inlineStr"/>
      <c r="Q93" t="inlineStr"/>
      <c r="R93" t="inlineStr"/>
      <c r="S93" t="inlineStr"/>
      <c r="T93" t="n">
        <v>0</v>
      </c>
      <c r="U93" t="n">
        <v>500000000</v>
      </c>
      <c r="V93" t="inlineStr"/>
      <c r="W93" t="inlineStr">
        <is>
          <t>déterminé</t>
        </is>
      </c>
    </row>
    <row r="94" ht="15" customHeight="1">
      <c r="A94" s="154" t="inlineStr">
        <is>
          <t>Morceaux, frais</t>
        </is>
      </c>
      <c r="B94" t="inlineStr">
        <is>
          <t>Débouchés</t>
        </is>
      </c>
      <c r="C94" t="inlineStr">
        <is>
          <t>Viande bovine</t>
        </is>
      </c>
      <c r="D94" t="inlineStr">
        <is>
          <t>France</t>
        </is>
      </c>
      <c r="E94" t="inlineStr">
        <is>
          <t>2015</t>
        </is>
      </c>
      <c r="F94" t="inlineStr">
        <is>
          <t>kt</t>
        </is>
      </c>
      <c r="G94" t="inlineStr"/>
      <c r="H94" t="inlineStr"/>
      <c r="I94" t="inlineStr"/>
      <c r="J94" t="inlineStr"/>
      <c r="K94" t="inlineStr"/>
      <c r="L94" t="inlineStr"/>
      <c r="M94" t="inlineStr"/>
      <c r="N94" t="n">
        <v>487</v>
      </c>
      <c r="O94" t="inlineStr"/>
      <c r="P94" t="inlineStr"/>
      <c r="Q94" t="inlineStr"/>
      <c r="R94" t="inlineStr"/>
      <c r="S94" t="inlineStr"/>
      <c r="T94" t="n">
        <v>0</v>
      </c>
      <c r="U94" t="n">
        <v>500000000</v>
      </c>
      <c r="V94" t="inlineStr"/>
      <c r="W94" t="inlineStr">
        <is>
          <t>déterminé</t>
        </is>
      </c>
    </row>
    <row r="95" ht="15" customHeight="1">
      <c r="A95" s="154" t="inlineStr">
        <is>
          <t>Morceaux, congelés</t>
        </is>
      </c>
      <c r="B95" t="inlineStr">
        <is>
          <t>Vente directe et autoconsommation</t>
        </is>
      </c>
      <c r="C95" t="inlineStr">
        <is>
          <t>Viande bovine</t>
        </is>
      </c>
      <c r="D95" t="inlineStr">
        <is>
          <t>France</t>
        </is>
      </c>
      <c r="E95" t="inlineStr">
        <is>
          <t>2015</t>
        </is>
      </c>
      <c r="F95" t="inlineStr">
        <is>
          <t>kt</t>
        </is>
      </c>
      <c r="G95" t="inlineStr"/>
      <c r="H95" t="inlineStr"/>
      <c r="I95" t="inlineStr"/>
      <c r="J95" t="inlineStr"/>
      <c r="K95" t="inlineStr"/>
      <c r="L95" t="inlineStr"/>
      <c r="M95" t="inlineStr"/>
      <c r="N95" t="n">
        <v>1.74</v>
      </c>
      <c r="O95" t="n">
        <v>0</v>
      </c>
      <c r="P95" t="n">
        <v>5.49</v>
      </c>
      <c r="Q95" t="inlineStr"/>
      <c r="R95" t="inlineStr"/>
      <c r="S95" t="inlineStr"/>
      <c r="T95" t="n">
        <v>0</v>
      </c>
      <c r="U95" t="n">
        <v>500000000</v>
      </c>
      <c r="V95" t="inlineStr"/>
      <c r="W95" t="inlineStr">
        <is>
          <t>libre</t>
        </is>
      </c>
    </row>
    <row r="96" ht="15" customHeight="1">
      <c r="A96" s="154" t="inlineStr">
        <is>
          <t>Morceaux, congelés</t>
        </is>
      </c>
      <c r="B96" t="inlineStr">
        <is>
          <t>GMS</t>
        </is>
      </c>
      <c r="C96" t="inlineStr">
        <is>
          <t>Viande bovine</t>
        </is>
      </c>
      <c r="D96" t="inlineStr">
        <is>
          <t>France</t>
        </is>
      </c>
      <c r="E96" t="inlineStr">
        <is>
          <t>2015</t>
        </is>
      </c>
      <c r="F96" t="inlineStr">
        <is>
          <t>kt</t>
        </is>
      </c>
      <c r="G96" t="inlineStr"/>
      <c r="H96" t="inlineStr"/>
      <c r="I96" t="inlineStr"/>
      <c r="J96" t="inlineStr"/>
      <c r="K96" t="inlineStr"/>
      <c r="L96" t="inlineStr"/>
      <c r="M96" t="inlineStr"/>
      <c r="N96" t="n">
        <v>99.3</v>
      </c>
      <c r="O96" t="n">
        <v>0</v>
      </c>
      <c r="P96" t="n">
        <v>278</v>
      </c>
      <c r="Q96" t="inlineStr"/>
      <c r="R96" t="inlineStr"/>
      <c r="S96" t="inlineStr"/>
      <c r="T96" t="n">
        <v>0</v>
      </c>
      <c r="U96" t="n">
        <v>500000000</v>
      </c>
      <c r="V96" t="inlineStr"/>
      <c r="W96" t="inlineStr">
        <is>
          <t>libre</t>
        </is>
      </c>
    </row>
    <row r="97" ht="15" customHeight="1">
      <c r="A97" s="154" t="inlineStr">
        <is>
          <t>Morceaux, congelés</t>
        </is>
      </c>
      <c r="B97" t="inlineStr">
        <is>
          <t>Boucherie</t>
        </is>
      </c>
      <c r="C97" t="inlineStr">
        <is>
          <t>Viande bovine</t>
        </is>
      </c>
      <c r="D97" t="inlineStr">
        <is>
          <t>France</t>
        </is>
      </c>
      <c r="E97" t="inlineStr">
        <is>
          <t>2015</t>
        </is>
      </c>
      <c r="F97" t="inlineStr">
        <is>
          <t>kt</t>
        </is>
      </c>
      <c r="G97" t="inlineStr"/>
      <c r="H97" t="inlineStr"/>
      <c r="I97" t="inlineStr"/>
      <c r="J97" t="inlineStr"/>
      <c r="K97" t="inlineStr"/>
      <c r="L97" t="inlineStr"/>
      <c r="M97" t="inlineStr"/>
      <c r="N97" t="n">
        <v>54.5</v>
      </c>
      <c r="O97" t="n">
        <v>0</v>
      </c>
      <c r="P97" t="n">
        <v>173</v>
      </c>
      <c r="Q97" t="inlineStr"/>
      <c r="R97" t="inlineStr"/>
      <c r="S97" t="inlineStr"/>
      <c r="T97" t="n">
        <v>0</v>
      </c>
      <c r="U97" t="n">
        <v>500000000</v>
      </c>
      <c r="V97" t="inlineStr"/>
      <c r="W97" t="inlineStr">
        <is>
          <t>libre</t>
        </is>
      </c>
    </row>
    <row r="98" ht="15" customHeight="1">
      <c r="A98" s="154" t="inlineStr">
        <is>
          <t>Morceaux, congelés</t>
        </is>
      </c>
      <c r="B98" t="inlineStr">
        <is>
          <t>RHD</t>
        </is>
      </c>
      <c r="C98" t="inlineStr">
        <is>
          <t>Viande bovine</t>
        </is>
      </c>
      <c r="D98" t="inlineStr">
        <is>
          <t>France</t>
        </is>
      </c>
      <c r="E98" t="inlineStr">
        <is>
          <t>2015</t>
        </is>
      </c>
      <c r="F98" t="inlineStr">
        <is>
          <t>kt</t>
        </is>
      </c>
      <c r="G98" t="inlineStr"/>
      <c r="H98" t="inlineStr"/>
      <c r="I98" t="inlineStr"/>
      <c r="J98" t="inlineStr"/>
      <c r="K98" t="inlineStr"/>
      <c r="L98" t="inlineStr"/>
      <c r="M98" t="inlineStr"/>
      <c r="N98" t="n">
        <v>3.81</v>
      </c>
      <c r="O98" t="n">
        <v>0</v>
      </c>
      <c r="P98" t="n">
        <v>106</v>
      </c>
      <c r="Q98" t="inlineStr"/>
      <c r="R98" t="inlineStr"/>
      <c r="S98" t="inlineStr"/>
      <c r="T98" t="n">
        <v>0</v>
      </c>
      <c r="U98" t="n">
        <v>500000000</v>
      </c>
      <c r="V98" t="inlineStr"/>
      <c r="W98" t="inlineStr">
        <is>
          <t>libre</t>
        </is>
      </c>
    </row>
    <row r="99" ht="15" customHeight="1">
      <c r="A99" s="154" t="inlineStr">
        <is>
          <t>Morceaux, congelés</t>
        </is>
      </c>
      <c r="B99" t="inlineStr">
        <is>
          <t>Autres IAA</t>
        </is>
      </c>
      <c r="C99" t="inlineStr">
        <is>
          <t>Viande bovine</t>
        </is>
      </c>
      <c r="D99" t="inlineStr">
        <is>
          <t>France</t>
        </is>
      </c>
      <c r="E99" t="inlineStr">
        <is>
          <t>2015</t>
        </is>
      </c>
      <c r="F99" t="inlineStr">
        <is>
          <t>kt</t>
        </is>
      </c>
      <c r="G99" t="inlineStr"/>
      <c r="H99" t="inlineStr"/>
      <c r="I99" t="inlineStr"/>
      <c r="J99" t="inlineStr"/>
      <c r="K99" t="inlineStr"/>
      <c r="L99" t="inlineStr"/>
      <c r="M99" t="inlineStr"/>
      <c r="N99" t="n">
        <v>118</v>
      </c>
      <c r="O99" t="n">
        <v>0</v>
      </c>
      <c r="P99" t="n">
        <v>278</v>
      </c>
      <c r="Q99" t="inlineStr"/>
      <c r="R99" t="inlineStr"/>
      <c r="S99" t="inlineStr"/>
      <c r="T99" t="n">
        <v>0</v>
      </c>
      <c r="U99" t="n">
        <v>500000000</v>
      </c>
      <c r="V99" t="inlineStr"/>
      <c r="W99" t="inlineStr">
        <is>
          <t>libre</t>
        </is>
      </c>
    </row>
    <row r="100" ht="15" customHeight="1">
      <c r="A100" s="154" t="inlineStr">
        <is>
          <t>Morceaux, congelés</t>
        </is>
      </c>
      <c r="B100" t="inlineStr">
        <is>
          <t>Export</t>
        </is>
      </c>
      <c r="C100" t="inlineStr">
        <is>
          <t>Viande bovine</t>
        </is>
      </c>
      <c r="D100" t="inlineStr">
        <is>
          <t>France</t>
        </is>
      </c>
      <c r="E100" t="inlineStr">
        <is>
          <t>2015</t>
        </is>
      </c>
      <c r="F100" t="inlineStr">
        <is>
          <t>kt</t>
        </is>
      </c>
      <c r="G100" t="inlineStr">
        <is>
          <t>Exportation de morceaux congelés</t>
        </is>
      </c>
      <c r="H100" t="inlineStr">
        <is>
          <t>Douanes - Eurostat</t>
        </is>
      </c>
      <c r="I100" t="inlineStr"/>
      <c r="J100" t="inlineStr">
        <is>
          <t>Volume</t>
        </is>
      </c>
      <c r="K100" t="inlineStr">
        <is>
          <t>Exportation de morceaux congelés</t>
        </is>
      </c>
      <c r="L100" t="inlineStr">
        <is>
          <t>Echanges - Eurostat</t>
        </is>
      </c>
      <c r="M100" t="inlineStr">
        <is>
          <t>Très élevée</t>
        </is>
      </c>
      <c r="N100" t="n">
        <v>16.5</v>
      </c>
      <c r="O100" t="inlineStr"/>
      <c r="P100" t="inlineStr"/>
      <c r="Q100" t="n">
        <v>16.49</v>
      </c>
      <c r="R100" t="n">
        <v>0.82</v>
      </c>
      <c r="S100" t="n">
        <v>0.1</v>
      </c>
      <c r="T100" t="n">
        <v>0</v>
      </c>
      <c r="U100" t="n">
        <v>500000000</v>
      </c>
      <c r="V100" t="n">
        <v>0</v>
      </c>
      <c r="W100" t="inlineStr">
        <is>
          <t>mesuré</t>
        </is>
      </c>
    </row>
    <row r="101" ht="15" customHeight="1">
      <c r="A101" s="154" t="inlineStr">
        <is>
          <t>Morceaux, congelés</t>
        </is>
      </c>
      <c r="B101" t="inlineStr">
        <is>
          <t>Alimentation humaine</t>
        </is>
      </c>
      <c r="C101" t="inlineStr">
        <is>
          <t>Viande bovine</t>
        </is>
      </c>
      <c r="D101" t="inlineStr">
        <is>
          <t>France</t>
        </is>
      </c>
      <c r="E101" t="inlineStr">
        <is>
          <t>2015</t>
        </is>
      </c>
      <c r="F101" t="inlineStr">
        <is>
          <t>kt</t>
        </is>
      </c>
      <c r="G101" t="inlineStr"/>
      <c r="H101" t="inlineStr"/>
      <c r="I101" t="inlineStr"/>
      <c r="J101" t="inlineStr"/>
      <c r="K101" t="inlineStr"/>
      <c r="L101" t="inlineStr"/>
      <c r="M101" t="inlineStr"/>
      <c r="N101" t="n">
        <v>278</v>
      </c>
      <c r="O101" t="inlineStr"/>
      <c r="P101" t="inlineStr"/>
      <c r="Q101" t="inlineStr"/>
      <c r="R101" t="inlineStr"/>
      <c r="S101" t="inlineStr"/>
      <c r="T101" t="n">
        <v>0</v>
      </c>
      <c r="U101" t="n">
        <v>500000000</v>
      </c>
      <c r="V101" t="inlineStr"/>
      <c r="W101" t="inlineStr">
        <is>
          <t>déterminé</t>
        </is>
      </c>
    </row>
    <row r="102" ht="15" customHeight="1">
      <c r="A102" s="154" t="inlineStr">
        <is>
          <t>Morceaux, congelés</t>
        </is>
      </c>
      <c r="B102" t="inlineStr">
        <is>
          <t>Circuits spécialisés</t>
        </is>
      </c>
      <c r="C102" t="inlineStr">
        <is>
          <t>Viande bovine</t>
        </is>
      </c>
      <c r="D102" t="inlineStr">
        <is>
          <t>France</t>
        </is>
      </c>
      <c r="E102" t="inlineStr">
        <is>
          <t>2015</t>
        </is>
      </c>
      <c r="F102" t="inlineStr">
        <is>
          <t>kt</t>
        </is>
      </c>
      <c r="G102" t="inlineStr"/>
      <c r="H102" t="inlineStr"/>
      <c r="I102" t="inlineStr"/>
      <c r="J102" t="inlineStr"/>
      <c r="K102" t="inlineStr"/>
      <c r="L102" t="inlineStr"/>
      <c r="M102" t="inlineStr"/>
      <c r="N102" t="n">
        <v>54.5</v>
      </c>
      <c r="O102" t="n">
        <v>0</v>
      </c>
      <c r="P102" t="n">
        <v>173</v>
      </c>
      <c r="Q102" t="inlineStr"/>
      <c r="R102" t="inlineStr"/>
      <c r="S102" t="inlineStr"/>
      <c r="T102" t="n">
        <v>0</v>
      </c>
      <c r="U102" t="n">
        <v>500000000</v>
      </c>
      <c r="V102" t="inlineStr"/>
      <c r="W102" t="inlineStr">
        <is>
          <t>libre</t>
        </is>
      </c>
    </row>
    <row r="103" ht="15" customHeight="1">
      <c r="A103" s="154" t="inlineStr">
        <is>
          <t>Morceaux, congelés</t>
        </is>
      </c>
      <c r="B103" t="inlineStr">
        <is>
          <t>Ménages</t>
        </is>
      </c>
      <c r="C103" t="inlineStr">
        <is>
          <t>Viande bovine</t>
        </is>
      </c>
      <c r="D103" t="inlineStr">
        <is>
          <t>France</t>
        </is>
      </c>
      <c r="E103" t="inlineStr">
        <is>
          <t>2015</t>
        </is>
      </c>
      <c r="F103" t="inlineStr">
        <is>
          <t>kt</t>
        </is>
      </c>
      <c r="G103" t="inlineStr"/>
      <c r="H103" t="inlineStr"/>
      <c r="I103" t="inlineStr"/>
      <c r="J103" t="inlineStr"/>
      <c r="K103" t="inlineStr"/>
      <c r="L103" t="inlineStr"/>
      <c r="M103" t="inlineStr"/>
      <c r="N103" t="n">
        <v>154</v>
      </c>
      <c r="O103" t="n">
        <v>0</v>
      </c>
      <c r="P103" t="n">
        <v>278</v>
      </c>
      <c r="Q103" t="inlineStr"/>
      <c r="R103" t="inlineStr"/>
      <c r="S103" t="inlineStr"/>
      <c r="T103" t="n">
        <v>0</v>
      </c>
      <c r="U103" t="n">
        <v>500000000</v>
      </c>
      <c r="V103" t="inlineStr"/>
      <c r="W103" t="inlineStr">
        <is>
          <t>libre</t>
        </is>
      </c>
    </row>
    <row r="104" ht="15" customHeight="1">
      <c r="A104" s="154" t="inlineStr">
        <is>
          <t>Morceaux, congelés</t>
        </is>
      </c>
      <c r="B104" t="inlineStr">
        <is>
          <t>Circuits généralistes</t>
        </is>
      </c>
      <c r="C104" t="inlineStr">
        <is>
          <t>Viande bovine</t>
        </is>
      </c>
      <c r="D104" t="inlineStr">
        <is>
          <t>France</t>
        </is>
      </c>
      <c r="E104" t="inlineStr">
        <is>
          <t>2015</t>
        </is>
      </c>
      <c r="F104" t="inlineStr">
        <is>
          <t>kt</t>
        </is>
      </c>
      <c r="G104" t="inlineStr"/>
      <c r="H104" t="inlineStr"/>
      <c r="I104" t="inlineStr"/>
      <c r="J104" t="inlineStr"/>
      <c r="K104" t="inlineStr"/>
      <c r="L104" t="inlineStr"/>
      <c r="M104" t="inlineStr"/>
      <c r="N104" t="n">
        <v>99.3</v>
      </c>
      <c r="O104" t="n">
        <v>0</v>
      </c>
      <c r="P104" t="n">
        <v>278</v>
      </c>
      <c r="Q104" t="inlineStr"/>
      <c r="R104" t="inlineStr"/>
      <c r="S104" t="inlineStr"/>
      <c r="T104" t="n">
        <v>0</v>
      </c>
      <c r="U104" t="n">
        <v>500000000</v>
      </c>
      <c r="V104" t="inlineStr"/>
      <c r="W104" t="inlineStr">
        <is>
          <t>libre</t>
        </is>
      </c>
    </row>
    <row r="105" ht="15" customHeight="1">
      <c r="A105" s="154" t="inlineStr">
        <is>
          <t>Morceaux, congelés</t>
        </is>
      </c>
      <c r="B105" t="inlineStr">
        <is>
          <t>Usages alimentaires</t>
        </is>
      </c>
      <c r="C105" t="inlineStr">
        <is>
          <t>Viande bovine</t>
        </is>
      </c>
      <c r="D105" t="inlineStr">
        <is>
          <t>France</t>
        </is>
      </c>
      <c r="E105" t="inlineStr">
        <is>
          <t>2015</t>
        </is>
      </c>
      <c r="F105" t="inlineStr">
        <is>
          <t>kt</t>
        </is>
      </c>
      <c r="G105" t="inlineStr"/>
      <c r="H105" t="inlineStr"/>
      <c r="I105" t="inlineStr"/>
      <c r="J105" t="inlineStr"/>
      <c r="K105" t="inlineStr"/>
      <c r="L105" t="inlineStr"/>
      <c r="M105" t="inlineStr"/>
      <c r="N105" t="n">
        <v>278</v>
      </c>
      <c r="O105" t="inlineStr"/>
      <c r="P105" t="inlineStr"/>
      <c r="Q105" t="inlineStr"/>
      <c r="R105" t="inlineStr"/>
      <c r="S105" t="inlineStr"/>
      <c r="T105" t="n">
        <v>0</v>
      </c>
      <c r="U105" t="n">
        <v>500000000</v>
      </c>
      <c r="V105" t="inlineStr"/>
      <c r="W105" t="inlineStr">
        <is>
          <t>déterminé</t>
        </is>
      </c>
    </row>
    <row r="106" ht="15" customHeight="1">
      <c r="A106" s="154" t="inlineStr">
        <is>
          <t>Morceaux, congelés</t>
        </is>
      </c>
      <c r="B106" t="inlineStr">
        <is>
          <t>Débouchés</t>
        </is>
      </c>
      <c r="C106" t="inlineStr">
        <is>
          <t>Viande bovine</t>
        </is>
      </c>
      <c r="D106" t="inlineStr">
        <is>
          <t>France</t>
        </is>
      </c>
      <c r="E106" t="inlineStr">
        <is>
          <t>2015</t>
        </is>
      </c>
      <c r="F106" t="inlineStr">
        <is>
          <t>kt</t>
        </is>
      </c>
      <c r="G106" t="inlineStr"/>
      <c r="H106" t="inlineStr"/>
      <c r="I106" t="inlineStr"/>
      <c r="J106" t="inlineStr"/>
      <c r="K106" t="inlineStr"/>
      <c r="L106" t="inlineStr"/>
      <c r="M106" t="inlineStr"/>
      <c r="N106" t="n">
        <v>278</v>
      </c>
      <c r="O106" t="inlineStr"/>
      <c r="P106" t="inlineStr"/>
      <c r="Q106" t="inlineStr"/>
      <c r="R106" t="inlineStr"/>
      <c r="S106" t="inlineStr"/>
      <c r="T106" t="n">
        <v>0</v>
      </c>
      <c r="U106" t="n">
        <v>500000000</v>
      </c>
      <c r="V106" t="inlineStr"/>
      <c r="W106" t="inlineStr">
        <is>
          <t>déterminé</t>
        </is>
      </c>
    </row>
    <row r="107" ht="15" customHeight="1">
      <c r="A107" s="154" t="inlineStr">
        <is>
          <t>Abats</t>
        </is>
      </c>
      <c r="B107" t="inlineStr">
        <is>
          <t>Vente directe et autoconsommation</t>
        </is>
      </c>
      <c r="C107" t="inlineStr">
        <is>
          <t>Viande bovine</t>
        </is>
      </c>
      <c r="D107" t="inlineStr">
        <is>
          <t>France</t>
        </is>
      </c>
      <c r="E107" t="inlineStr">
        <is>
          <t>2015</t>
        </is>
      </c>
      <c r="F107" t="inlineStr">
        <is>
          <t>kt</t>
        </is>
      </c>
      <c r="G107" t="inlineStr"/>
      <c r="H107" t="inlineStr"/>
      <c r="I107" t="inlineStr"/>
      <c r="J107" t="inlineStr"/>
      <c r="K107" t="inlineStr"/>
      <c r="L107" t="inlineStr"/>
      <c r="M107" t="inlineStr"/>
      <c r="N107" t="n">
        <v>0</v>
      </c>
      <c r="O107" t="inlineStr"/>
      <c r="P107" t="inlineStr"/>
      <c r="Q107" t="inlineStr"/>
      <c r="R107" t="inlineStr"/>
      <c r="S107" t="inlineStr"/>
      <c r="T107" t="n">
        <v>0</v>
      </c>
      <c r="U107" t="n">
        <v>500000000</v>
      </c>
      <c r="V107" t="inlineStr"/>
      <c r="W107" t="inlineStr">
        <is>
          <t>déterminé</t>
        </is>
      </c>
    </row>
    <row r="108" ht="15" customHeight="1">
      <c r="A108" s="154" t="inlineStr">
        <is>
          <t>Abats</t>
        </is>
      </c>
      <c r="B108" t="inlineStr">
        <is>
          <t>GMS</t>
        </is>
      </c>
      <c r="C108" t="inlineStr">
        <is>
          <t>Viande bovine</t>
        </is>
      </c>
      <c r="D108" t="inlineStr">
        <is>
          <t>France</t>
        </is>
      </c>
      <c r="E108" t="inlineStr">
        <is>
          <t>2015</t>
        </is>
      </c>
      <c r="F108" t="inlineStr">
        <is>
          <t>kt</t>
        </is>
      </c>
      <c r="G108" t="inlineStr">
        <is>
          <t>Part d'abats consommée en GMS = 14,58 % (Blézat)</t>
        </is>
      </c>
      <c r="H108" t="inlineStr">
        <is>
          <t>Blézat</t>
        </is>
      </c>
      <c r="I108" t="inlineStr">
        <is>
          <t>Utilisation de la répartition de 2011</t>
        </is>
      </c>
      <c r="J108" t="inlineStr">
        <is>
          <t>Répartition</t>
        </is>
      </c>
      <c r="K108" t="inlineStr">
        <is>
          <t>Part d'abats consommée en GMS</t>
        </is>
      </c>
      <c r="L108" t="inlineStr">
        <is>
          <t>Débouchés abats - Blézat</t>
        </is>
      </c>
      <c r="M108" t="inlineStr">
        <is>
          <t>0</t>
        </is>
      </c>
      <c r="N108" t="n">
        <v>27.1</v>
      </c>
      <c r="O108" t="inlineStr"/>
      <c r="P108" t="inlineStr"/>
      <c r="Q108" t="inlineStr"/>
      <c r="R108" t="inlineStr"/>
      <c r="S108" t="inlineStr"/>
      <c r="T108" t="n">
        <v>0</v>
      </c>
      <c r="U108" t="n">
        <v>500000000</v>
      </c>
      <c r="V108" t="inlineStr"/>
      <c r="W108" t="inlineStr">
        <is>
          <t>déterminé</t>
        </is>
      </c>
    </row>
    <row r="109" ht="15" customHeight="1">
      <c r="A109" s="154" t="inlineStr">
        <is>
          <t>Abats</t>
        </is>
      </c>
      <c r="B109" t="inlineStr">
        <is>
          <t>Boucherie</t>
        </is>
      </c>
      <c r="C109" t="inlineStr">
        <is>
          <t>Viande bovine</t>
        </is>
      </c>
      <c r="D109" t="inlineStr">
        <is>
          <t>France</t>
        </is>
      </c>
      <c r="E109" t="inlineStr">
        <is>
          <t>2015</t>
        </is>
      </c>
      <c r="F109" t="inlineStr">
        <is>
          <t>kt</t>
        </is>
      </c>
      <c r="G109" t="inlineStr">
        <is>
          <t>Part d'abats consommée en boucherie = 3,65 % (Blézat)</t>
        </is>
      </c>
      <c r="H109" t="inlineStr">
        <is>
          <t>Blézat</t>
        </is>
      </c>
      <c r="I109" t="inlineStr">
        <is>
          <t>Utilisation de la répartition de 2011</t>
        </is>
      </c>
      <c r="J109" t="inlineStr">
        <is>
          <t>Répartition</t>
        </is>
      </c>
      <c r="K109" t="inlineStr">
        <is>
          <t>Part d'abats consommée en boucherie</t>
        </is>
      </c>
      <c r="L109" t="inlineStr">
        <is>
          <t>Débouchés abats - Blézat</t>
        </is>
      </c>
      <c r="M109" t="inlineStr">
        <is>
          <t>0</t>
        </is>
      </c>
      <c r="N109" t="n">
        <v>6.77</v>
      </c>
      <c r="O109" t="inlineStr"/>
      <c r="P109" t="inlineStr"/>
      <c r="Q109" t="inlineStr"/>
      <c r="R109" t="inlineStr"/>
      <c r="S109" t="inlineStr"/>
      <c r="T109" t="n">
        <v>0</v>
      </c>
      <c r="U109" t="n">
        <v>500000000</v>
      </c>
      <c r="V109" t="inlineStr"/>
      <c r="W109" t="inlineStr">
        <is>
          <t>déterminé</t>
        </is>
      </c>
    </row>
    <row r="110" ht="15" customHeight="1">
      <c r="A110" s="154" t="inlineStr">
        <is>
          <t>Abats</t>
        </is>
      </c>
      <c r="B110" t="inlineStr">
        <is>
          <t>RHD</t>
        </is>
      </c>
      <c r="C110" t="inlineStr">
        <is>
          <t>Viande bovine</t>
        </is>
      </c>
      <c r="D110" t="inlineStr">
        <is>
          <t>France</t>
        </is>
      </c>
      <c r="E110" t="inlineStr">
        <is>
          <t>2015</t>
        </is>
      </c>
      <c r="F110" t="inlineStr">
        <is>
          <t>kt</t>
        </is>
      </c>
      <c r="G110" t="inlineStr">
        <is>
          <t>Part d'abats consommée en RHD = 3,65 % (Blézat)</t>
        </is>
      </c>
      <c r="H110" t="inlineStr">
        <is>
          <t>Blézat</t>
        </is>
      </c>
      <c r="I110" t="inlineStr">
        <is>
          <t>Utilisation de la répartition de 2011</t>
        </is>
      </c>
      <c r="J110" t="inlineStr">
        <is>
          <t>Répartition</t>
        </is>
      </c>
      <c r="K110" t="inlineStr">
        <is>
          <t>Part d'abats consommée en RHD</t>
        </is>
      </c>
      <c r="L110" t="inlineStr">
        <is>
          <t>Débouchés abats - Blézat</t>
        </is>
      </c>
      <c r="M110" t="inlineStr">
        <is>
          <t>0</t>
        </is>
      </c>
      <c r="N110" t="n">
        <v>6.77</v>
      </c>
      <c r="O110" t="inlineStr"/>
      <c r="P110" t="inlineStr"/>
      <c r="Q110" t="inlineStr"/>
      <c r="R110" t="inlineStr"/>
      <c r="S110" t="inlineStr"/>
      <c r="T110" t="n">
        <v>0</v>
      </c>
      <c r="U110" t="n">
        <v>500000000</v>
      </c>
      <c r="V110" t="inlineStr"/>
      <c r="W110" t="inlineStr">
        <is>
          <t>déterminé</t>
        </is>
      </c>
    </row>
    <row r="111" ht="15" customHeight="1">
      <c r="A111" s="154" t="inlineStr">
        <is>
          <t>Abats</t>
        </is>
      </c>
      <c r="B111" t="inlineStr">
        <is>
          <t>Autres IAA</t>
        </is>
      </c>
      <c r="C111" t="inlineStr">
        <is>
          <t>Viande bovine</t>
        </is>
      </c>
      <c r="D111" t="inlineStr">
        <is>
          <t>France</t>
        </is>
      </c>
      <c r="E111" t="inlineStr">
        <is>
          <t>2015</t>
        </is>
      </c>
      <c r="F111" t="inlineStr">
        <is>
          <t>kt</t>
        </is>
      </c>
      <c r="G111" t="inlineStr">
        <is>
          <t>Part d'abats consommée par les autres IAA = 7,81 % (Blézat)</t>
        </is>
      </c>
      <c r="H111" t="inlineStr">
        <is>
          <t>Blézat</t>
        </is>
      </c>
      <c r="I111" t="inlineStr">
        <is>
          <t>Utilisation de la répartition de 2011</t>
        </is>
      </c>
      <c r="J111" t="inlineStr">
        <is>
          <t>Répartition</t>
        </is>
      </c>
      <c r="K111" t="inlineStr">
        <is>
          <t>Part d'abats consommée par les autres IAA</t>
        </is>
      </c>
      <c r="L111" t="inlineStr">
        <is>
          <t>Débouchés abats - Blézat</t>
        </is>
      </c>
      <c r="M111" t="inlineStr">
        <is>
          <t>0</t>
        </is>
      </c>
      <c r="N111" t="n">
        <v>14.5</v>
      </c>
      <c r="O111" t="inlineStr"/>
      <c r="P111" t="inlineStr"/>
      <c r="Q111" t="inlineStr"/>
      <c r="R111" t="inlineStr"/>
      <c r="S111" t="inlineStr"/>
      <c r="T111" t="n">
        <v>0</v>
      </c>
      <c r="U111" t="n">
        <v>500000000</v>
      </c>
      <c r="V111" t="inlineStr"/>
      <c r="W111" t="inlineStr">
        <is>
          <t>déterminé</t>
        </is>
      </c>
    </row>
    <row r="112" ht="15" customHeight="1">
      <c r="A112" s="154" t="inlineStr">
        <is>
          <t>Abats</t>
        </is>
      </c>
      <c r="B112" t="inlineStr">
        <is>
          <t>Export</t>
        </is>
      </c>
      <c r="C112" t="inlineStr">
        <is>
          <t>Viande bovine</t>
        </is>
      </c>
      <c r="D112" t="inlineStr">
        <is>
          <t>France</t>
        </is>
      </c>
      <c r="E112" t="inlineStr">
        <is>
          <t>2015</t>
        </is>
      </c>
      <c r="F112" t="inlineStr">
        <is>
          <t>kt</t>
        </is>
      </c>
      <c r="G112" t="inlineStr">
        <is>
          <t>Exportation d'abats</t>
        </is>
      </c>
      <c r="H112" t="inlineStr">
        <is>
          <t>Douanes - Eurostat</t>
        </is>
      </c>
      <c r="I112" t="inlineStr"/>
      <c r="J112" t="inlineStr">
        <is>
          <t>Volume</t>
        </is>
      </c>
      <c r="K112" t="inlineStr">
        <is>
          <t>Exportation d'abats</t>
        </is>
      </c>
      <c r="L112" t="inlineStr">
        <is>
          <t>Echanges - Eurostat</t>
        </is>
      </c>
      <c r="M112" t="inlineStr">
        <is>
          <t>Très élevée</t>
        </is>
      </c>
      <c r="N112" t="n">
        <v>44</v>
      </c>
      <c r="O112" t="inlineStr"/>
      <c r="P112" t="inlineStr"/>
      <c r="Q112" t="n">
        <v>44.02</v>
      </c>
      <c r="R112" t="n">
        <v>2.2</v>
      </c>
      <c r="S112" t="n">
        <v>0.1</v>
      </c>
      <c r="T112" t="n">
        <v>0</v>
      </c>
      <c r="U112" t="n">
        <v>500000000</v>
      </c>
      <c r="V112" t="n">
        <v>0</v>
      </c>
      <c r="W112" t="inlineStr">
        <is>
          <t>mesuré</t>
        </is>
      </c>
    </row>
    <row r="113" ht="15" customHeight="1">
      <c r="A113" s="154" t="inlineStr">
        <is>
          <t>Abats</t>
        </is>
      </c>
      <c r="B113" t="inlineStr">
        <is>
          <t>Alimentation humaine</t>
        </is>
      </c>
      <c r="C113" t="inlineStr">
        <is>
          <t>Viande bovine</t>
        </is>
      </c>
      <c r="D113" t="inlineStr">
        <is>
          <t>France</t>
        </is>
      </c>
      <c r="E113" t="inlineStr">
        <is>
          <t>2015</t>
        </is>
      </c>
      <c r="F113" t="inlineStr">
        <is>
          <t>kt</t>
        </is>
      </c>
      <c r="G113" t="inlineStr"/>
      <c r="H113" t="inlineStr"/>
      <c r="I113" t="inlineStr"/>
      <c r="J113" t="inlineStr"/>
      <c r="K113" t="inlineStr"/>
      <c r="L113" t="inlineStr"/>
      <c r="M113" t="inlineStr"/>
      <c r="N113" t="n">
        <v>55.1</v>
      </c>
      <c r="O113" t="inlineStr"/>
      <c r="P113" t="inlineStr"/>
      <c r="Q113" t="inlineStr"/>
      <c r="R113" t="inlineStr"/>
      <c r="S113" t="inlineStr"/>
      <c r="T113" t="n">
        <v>0</v>
      </c>
      <c r="U113" t="n">
        <v>500000000</v>
      </c>
      <c r="V113" t="inlineStr"/>
      <c r="W113" t="inlineStr">
        <is>
          <t>déterminé</t>
        </is>
      </c>
    </row>
    <row r="114" ht="15" customHeight="1">
      <c r="A114" s="154" t="inlineStr">
        <is>
          <t>Abats</t>
        </is>
      </c>
      <c r="B114" t="inlineStr">
        <is>
          <t>Circuits spécialisés</t>
        </is>
      </c>
      <c r="C114" t="inlineStr">
        <is>
          <t>Viande bovine</t>
        </is>
      </c>
      <c r="D114" t="inlineStr">
        <is>
          <t>France</t>
        </is>
      </c>
      <c r="E114" t="inlineStr">
        <is>
          <t>2015</t>
        </is>
      </c>
      <c r="F114" t="inlineStr">
        <is>
          <t>kt</t>
        </is>
      </c>
      <c r="G114" t="inlineStr"/>
      <c r="H114" t="inlineStr"/>
      <c r="I114" t="inlineStr"/>
      <c r="J114" t="inlineStr"/>
      <c r="K114" t="inlineStr"/>
      <c r="L114" t="inlineStr"/>
      <c r="M114" t="inlineStr"/>
      <c r="N114" t="n">
        <v>6.77</v>
      </c>
      <c r="O114" t="inlineStr"/>
      <c r="P114" t="inlineStr"/>
      <c r="Q114" t="inlineStr"/>
      <c r="R114" t="inlineStr"/>
      <c r="S114" t="inlineStr"/>
      <c r="T114" t="n">
        <v>0</v>
      </c>
      <c r="U114" t="n">
        <v>500000000</v>
      </c>
      <c r="V114" t="inlineStr"/>
      <c r="W114" t="inlineStr">
        <is>
          <t>déterminé</t>
        </is>
      </c>
    </row>
    <row r="115" ht="15" customHeight="1">
      <c r="A115" s="154" t="inlineStr">
        <is>
          <t>Abats</t>
        </is>
      </c>
      <c r="B115" t="inlineStr">
        <is>
          <t>Ménages</t>
        </is>
      </c>
      <c r="C115" t="inlineStr">
        <is>
          <t>Viande bovine</t>
        </is>
      </c>
      <c r="D115" t="inlineStr">
        <is>
          <t>France</t>
        </is>
      </c>
      <c r="E115" t="inlineStr">
        <is>
          <t>2015</t>
        </is>
      </c>
      <c r="F115" t="inlineStr">
        <is>
          <t>kt</t>
        </is>
      </c>
      <c r="G115" t="inlineStr"/>
      <c r="H115" t="inlineStr"/>
      <c r="I115" t="inlineStr"/>
      <c r="J115" t="inlineStr"/>
      <c r="K115" t="inlineStr"/>
      <c r="L115" t="inlineStr"/>
      <c r="M115" t="inlineStr"/>
      <c r="N115" t="n">
        <v>33.9</v>
      </c>
      <c r="O115" t="inlineStr"/>
      <c r="P115" t="inlineStr"/>
      <c r="Q115" t="inlineStr"/>
      <c r="R115" t="inlineStr"/>
      <c r="S115" t="inlineStr"/>
      <c r="T115" t="n">
        <v>0</v>
      </c>
      <c r="U115" t="n">
        <v>500000000</v>
      </c>
      <c r="V115" t="inlineStr"/>
      <c r="W115" t="inlineStr">
        <is>
          <t>déterminé</t>
        </is>
      </c>
    </row>
    <row r="116" ht="15" customHeight="1">
      <c r="A116" s="154" t="inlineStr">
        <is>
          <t>Abats</t>
        </is>
      </c>
      <c r="B116" t="inlineStr">
        <is>
          <t>Circuits généralistes</t>
        </is>
      </c>
      <c r="C116" t="inlineStr">
        <is>
          <t>Viande bovine</t>
        </is>
      </c>
      <c r="D116" t="inlineStr">
        <is>
          <t>France</t>
        </is>
      </c>
      <c r="E116" t="inlineStr">
        <is>
          <t>2015</t>
        </is>
      </c>
      <c r="F116" t="inlineStr">
        <is>
          <t>kt</t>
        </is>
      </c>
      <c r="G116" t="inlineStr"/>
      <c r="H116" t="inlineStr"/>
      <c r="I116" t="inlineStr"/>
      <c r="J116" t="inlineStr"/>
      <c r="K116" t="inlineStr"/>
      <c r="L116" t="inlineStr"/>
      <c r="M116" t="inlineStr"/>
      <c r="N116" t="n">
        <v>27.1</v>
      </c>
      <c r="O116" t="inlineStr"/>
      <c r="P116" t="inlineStr"/>
      <c r="Q116" t="inlineStr"/>
      <c r="R116" t="inlineStr"/>
      <c r="S116" t="inlineStr"/>
      <c r="T116" t="n">
        <v>0</v>
      </c>
      <c r="U116" t="n">
        <v>500000000</v>
      </c>
      <c r="V116" t="inlineStr"/>
      <c r="W116" t="inlineStr">
        <is>
          <t>déterminé</t>
        </is>
      </c>
    </row>
    <row r="117" ht="15" customHeight="1">
      <c r="A117" s="154" t="inlineStr">
        <is>
          <t>Abats</t>
        </is>
      </c>
      <c r="B117" t="inlineStr">
        <is>
          <t>Usages alimentaires</t>
        </is>
      </c>
      <c r="C117" t="inlineStr">
        <is>
          <t>Viande bovine</t>
        </is>
      </c>
      <c r="D117" t="inlineStr">
        <is>
          <t>France</t>
        </is>
      </c>
      <c r="E117" t="inlineStr">
        <is>
          <t>2015</t>
        </is>
      </c>
      <c r="F117" t="inlineStr">
        <is>
          <t>kt</t>
        </is>
      </c>
      <c r="G117" t="inlineStr"/>
      <c r="H117" t="inlineStr"/>
      <c r="I117" t="inlineStr"/>
      <c r="J117" t="inlineStr"/>
      <c r="K117" t="inlineStr"/>
      <c r="L117" t="inlineStr"/>
      <c r="M117" t="inlineStr"/>
      <c r="N117" t="n">
        <v>186</v>
      </c>
      <c r="O117" t="inlineStr"/>
      <c r="P117" t="inlineStr"/>
      <c r="Q117" t="inlineStr"/>
      <c r="R117" t="inlineStr"/>
      <c r="S117" t="inlineStr"/>
      <c r="T117" t="n">
        <v>0</v>
      </c>
      <c r="U117" t="n">
        <v>500000000</v>
      </c>
      <c r="V117" t="inlineStr"/>
      <c r="W117" t="inlineStr">
        <is>
          <t>déterminé</t>
        </is>
      </c>
    </row>
    <row r="118" ht="15" customHeight="1">
      <c r="A118" s="154" t="inlineStr">
        <is>
          <t>Abats</t>
        </is>
      </c>
      <c r="B118" t="inlineStr">
        <is>
          <t>Débouchés</t>
        </is>
      </c>
      <c r="C118" t="inlineStr">
        <is>
          <t>Viande bovine</t>
        </is>
      </c>
      <c r="D118" t="inlineStr">
        <is>
          <t>France</t>
        </is>
      </c>
      <c r="E118" t="inlineStr">
        <is>
          <t>2015</t>
        </is>
      </c>
      <c r="F118" t="inlineStr">
        <is>
          <t>kt</t>
        </is>
      </c>
      <c r="G118" t="inlineStr"/>
      <c r="H118" t="inlineStr"/>
      <c r="I118" t="inlineStr"/>
      <c r="J118" t="inlineStr"/>
      <c r="K118" t="inlineStr"/>
      <c r="L118" t="inlineStr"/>
      <c r="M118" t="inlineStr"/>
      <c r="N118" t="n">
        <v>186</v>
      </c>
      <c r="O118" t="inlineStr"/>
      <c r="P118" t="inlineStr"/>
      <c r="Q118" t="inlineStr"/>
      <c r="R118" t="inlineStr"/>
      <c r="S118" t="inlineStr"/>
      <c r="T118" t="n">
        <v>0</v>
      </c>
      <c r="U118" t="n">
        <v>500000000</v>
      </c>
      <c r="V118" t="inlineStr"/>
      <c r="W118" t="inlineStr">
        <is>
          <t>déterminé</t>
        </is>
      </c>
    </row>
    <row r="119" ht="15" customHeight="1">
      <c r="A119" s="154" t="inlineStr">
        <is>
          <t>Abats</t>
        </is>
      </c>
      <c r="B119" t="inlineStr">
        <is>
          <t>Petfood</t>
        </is>
      </c>
      <c r="C119" t="inlineStr">
        <is>
          <t>Viande bovine</t>
        </is>
      </c>
      <c r="D119" t="inlineStr">
        <is>
          <t>France</t>
        </is>
      </c>
      <c r="E119" t="inlineStr">
        <is>
          <t>2015</t>
        </is>
      </c>
      <c r="F119" t="inlineStr">
        <is>
          <t>kt</t>
        </is>
      </c>
      <c r="G119" t="inlineStr">
        <is>
          <t>Part d'abats consommée en Petfood = 70,31 % (Blézat)</t>
        </is>
      </c>
      <c r="H119" t="inlineStr">
        <is>
          <t>Blézat</t>
        </is>
      </c>
      <c r="I119" t="inlineStr">
        <is>
          <t>Utilisation de la répartition de 2011</t>
        </is>
      </c>
      <c r="J119" t="inlineStr">
        <is>
          <t>Répartition</t>
        </is>
      </c>
      <c r="K119" t="inlineStr">
        <is>
          <t>Part d'abats consommée en Petfood</t>
        </is>
      </c>
      <c r="L119" t="inlineStr">
        <is>
          <t>Débouchés abats - Blézat</t>
        </is>
      </c>
      <c r="M119" t="inlineStr">
        <is>
          <t>0</t>
        </is>
      </c>
      <c r="N119" t="n">
        <v>131</v>
      </c>
      <c r="O119" t="inlineStr"/>
      <c r="P119" t="inlineStr"/>
      <c r="Q119" t="inlineStr"/>
      <c r="R119" t="inlineStr"/>
      <c r="S119" t="inlineStr"/>
      <c r="T119" t="n">
        <v>0</v>
      </c>
      <c r="U119" t="n">
        <v>500000000</v>
      </c>
      <c r="V119" t="inlineStr"/>
      <c r="W119" t="inlineStr">
        <is>
          <t>déterminé</t>
        </is>
      </c>
    </row>
    <row r="120" ht="15" customHeight="1">
      <c r="A120" s="154" t="inlineStr">
        <is>
          <t>Abats</t>
        </is>
      </c>
      <c r="B120" t="inlineStr">
        <is>
          <t>Alimentation animale</t>
        </is>
      </c>
      <c r="C120" t="inlineStr">
        <is>
          <t>Viande bovine</t>
        </is>
      </c>
      <c r="D120" t="inlineStr">
        <is>
          <t>France</t>
        </is>
      </c>
      <c r="E120" t="inlineStr">
        <is>
          <t>2015</t>
        </is>
      </c>
      <c r="F120" t="inlineStr">
        <is>
          <t>kt</t>
        </is>
      </c>
      <c r="G120" t="inlineStr"/>
      <c r="H120" t="inlineStr"/>
      <c r="I120" t="inlineStr"/>
      <c r="J120" t="inlineStr"/>
      <c r="K120" t="inlineStr"/>
      <c r="L120" t="inlineStr"/>
      <c r="M120" t="inlineStr"/>
      <c r="N120" t="n">
        <v>131</v>
      </c>
      <c r="O120" t="inlineStr"/>
      <c r="P120" t="inlineStr"/>
      <c r="Q120" t="inlineStr"/>
      <c r="R120" t="inlineStr"/>
      <c r="S120" t="inlineStr"/>
      <c r="T120" t="n">
        <v>0</v>
      </c>
      <c r="U120" t="n">
        <v>500000000</v>
      </c>
      <c r="V120" t="inlineStr"/>
      <c r="W120" t="inlineStr">
        <is>
          <t>déterminé</t>
        </is>
      </c>
    </row>
    <row r="121" ht="15" customHeight="1">
      <c r="A121" s="154" t="inlineStr">
        <is>
          <t>Cuirs</t>
        </is>
      </c>
      <c r="B121" t="inlineStr">
        <is>
          <t>Biomatériaux</t>
        </is>
      </c>
      <c r="C121" t="inlineStr">
        <is>
          <t>Viande bovine</t>
        </is>
      </c>
      <c r="D121" t="inlineStr">
        <is>
          <t>France</t>
        </is>
      </c>
      <c r="E121" t="inlineStr">
        <is>
          <t>2015</t>
        </is>
      </c>
      <c r="F121" t="inlineStr">
        <is>
          <t>kt</t>
        </is>
      </c>
      <c r="G121" t="inlineStr"/>
      <c r="H121" t="inlineStr"/>
      <c r="I121" t="inlineStr"/>
      <c r="J121" t="inlineStr"/>
      <c r="K121" t="inlineStr"/>
      <c r="L121" t="inlineStr"/>
      <c r="M121" t="inlineStr"/>
      <c r="N121" t="n">
        <v>149</v>
      </c>
      <c r="O121" t="inlineStr"/>
      <c r="P121" t="inlineStr"/>
      <c r="Q121" t="inlineStr"/>
      <c r="R121" t="inlineStr"/>
      <c r="S121" t="inlineStr"/>
      <c r="T121" t="n">
        <v>0</v>
      </c>
      <c r="U121" t="n">
        <v>500000000</v>
      </c>
      <c r="V121" t="inlineStr"/>
      <c r="W121" t="inlineStr">
        <is>
          <t>déterminé</t>
        </is>
      </c>
    </row>
    <row r="122" ht="15" customHeight="1">
      <c r="A122" s="154" t="inlineStr">
        <is>
          <t>Cuirs</t>
        </is>
      </c>
      <c r="B122" t="inlineStr">
        <is>
          <t>Usages non-alimentaires</t>
        </is>
      </c>
      <c r="C122" t="inlineStr">
        <is>
          <t>Viande bovine</t>
        </is>
      </c>
      <c r="D122" t="inlineStr">
        <is>
          <t>France</t>
        </is>
      </c>
      <c r="E122" t="inlineStr">
        <is>
          <t>2015</t>
        </is>
      </c>
      <c r="F122" t="inlineStr">
        <is>
          <t>kt</t>
        </is>
      </c>
      <c r="G122" t="inlineStr"/>
      <c r="H122" t="inlineStr"/>
      <c r="I122" t="inlineStr"/>
      <c r="J122" t="inlineStr"/>
      <c r="K122" t="inlineStr"/>
      <c r="L122" t="inlineStr"/>
      <c r="M122" t="inlineStr"/>
      <c r="N122" t="n">
        <v>149</v>
      </c>
      <c r="O122" t="inlineStr"/>
      <c r="P122" t="inlineStr"/>
      <c r="Q122" t="inlineStr"/>
      <c r="R122" t="inlineStr"/>
      <c r="S122" t="inlineStr"/>
      <c r="T122" t="n">
        <v>0</v>
      </c>
      <c r="U122" t="n">
        <v>500000000</v>
      </c>
      <c r="V122" t="inlineStr"/>
      <c r="W122" t="inlineStr">
        <is>
          <t>déterminé</t>
        </is>
      </c>
    </row>
    <row r="123" ht="15" customHeight="1">
      <c r="A123" s="154" t="inlineStr">
        <is>
          <t>Cuirs</t>
        </is>
      </c>
      <c r="B123" t="inlineStr">
        <is>
          <t>Débouchés</t>
        </is>
      </c>
      <c r="C123" t="inlineStr">
        <is>
          <t>Viande bovine</t>
        </is>
      </c>
      <c r="D123" t="inlineStr">
        <is>
          <t>France</t>
        </is>
      </c>
      <c r="E123" t="inlineStr">
        <is>
          <t>2015</t>
        </is>
      </c>
      <c r="F123" t="inlineStr">
        <is>
          <t>kt</t>
        </is>
      </c>
      <c r="G123" t="inlineStr"/>
      <c r="H123" t="inlineStr"/>
      <c r="I123" t="inlineStr"/>
      <c r="J123" t="inlineStr"/>
      <c r="K123" t="inlineStr"/>
      <c r="L123" t="inlineStr"/>
      <c r="M123" t="inlineStr"/>
      <c r="N123" t="n">
        <v>149</v>
      </c>
      <c r="O123" t="inlineStr"/>
      <c r="P123" t="inlineStr"/>
      <c r="Q123" t="inlineStr"/>
      <c r="R123" t="inlineStr"/>
      <c r="S123" t="inlineStr"/>
      <c r="T123" t="n">
        <v>0</v>
      </c>
      <c r="U123" t="n">
        <v>500000000</v>
      </c>
      <c r="V123" t="inlineStr"/>
      <c r="W123" t="inlineStr">
        <is>
          <t>déterminé</t>
        </is>
      </c>
    </row>
    <row r="124" ht="15" customHeight="1">
      <c r="A124" s="154" t="inlineStr">
        <is>
          <t>Coproduits</t>
        </is>
      </c>
      <c r="B124" t="inlineStr">
        <is>
          <t>Traitement thermique C1/C2</t>
        </is>
      </c>
      <c r="C124" t="inlineStr">
        <is>
          <t>Viande bovine</t>
        </is>
      </c>
      <c r="D124" t="inlineStr">
        <is>
          <t>France</t>
        </is>
      </c>
      <c r="E124" t="inlineStr">
        <is>
          <t>2015</t>
        </is>
      </c>
      <c r="F124" t="inlineStr">
        <is>
          <t>kt</t>
        </is>
      </c>
      <c r="G124" t="inlineStr"/>
      <c r="H124" t="inlineStr"/>
      <c r="I124" t="inlineStr"/>
      <c r="J124" t="inlineStr"/>
      <c r="K124" t="inlineStr"/>
      <c r="L124" t="inlineStr"/>
      <c r="M124" t="inlineStr"/>
      <c r="N124" t="n">
        <v>367</v>
      </c>
      <c r="O124" t="inlineStr"/>
      <c r="P124" t="inlineStr"/>
      <c r="Q124" t="inlineStr"/>
      <c r="R124" t="inlineStr"/>
      <c r="S124" t="inlineStr"/>
      <c r="T124" t="n">
        <v>0</v>
      </c>
      <c r="U124" t="n">
        <v>500000000</v>
      </c>
      <c r="V124" t="inlineStr"/>
      <c r="W124" t="inlineStr">
        <is>
          <t>déterminé</t>
        </is>
      </c>
    </row>
    <row r="125" ht="15" customHeight="1">
      <c r="A125" s="154" t="inlineStr">
        <is>
          <t>Coproduits</t>
        </is>
      </c>
      <c r="B125" t="inlineStr">
        <is>
          <t>Traitement thermique C3 et alimentaire</t>
        </is>
      </c>
      <c r="C125" t="inlineStr">
        <is>
          <t>Viande bovine</t>
        </is>
      </c>
      <c r="D125" t="inlineStr">
        <is>
          <t>France</t>
        </is>
      </c>
      <c r="E125" t="inlineStr">
        <is>
          <t>2015</t>
        </is>
      </c>
      <c r="F125" t="inlineStr">
        <is>
          <t>kt</t>
        </is>
      </c>
      <c r="G125" t="inlineStr"/>
      <c r="H125" t="inlineStr"/>
      <c r="I125" t="inlineStr"/>
      <c r="J125" t="inlineStr"/>
      <c r="K125" t="inlineStr"/>
      <c r="L125" t="inlineStr"/>
      <c r="M125" t="inlineStr"/>
      <c r="N125" t="n">
        <v>785</v>
      </c>
      <c r="O125" t="inlineStr"/>
      <c r="P125" t="inlineStr"/>
      <c r="Q125" t="inlineStr"/>
      <c r="R125" t="inlineStr"/>
      <c r="S125" t="inlineStr"/>
      <c r="T125" t="n">
        <v>0</v>
      </c>
      <c r="U125" t="n">
        <v>500000000</v>
      </c>
      <c r="V125" t="inlineStr"/>
      <c r="W125" t="inlineStr">
        <is>
          <t>déterminé</t>
        </is>
      </c>
    </row>
    <row r="126" ht="15" customHeight="1">
      <c r="A126" s="154" t="inlineStr">
        <is>
          <t>Coproduits</t>
        </is>
      </c>
      <c r="B126" t="inlineStr">
        <is>
          <t>Export</t>
        </is>
      </c>
      <c r="C126" t="inlineStr">
        <is>
          <t>Viande bovine</t>
        </is>
      </c>
      <c r="D126" t="inlineStr">
        <is>
          <t>France</t>
        </is>
      </c>
      <c r="E126" t="inlineStr">
        <is>
          <t>2015</t>
        </is>
      </c>
      <c r="F126" t="inlineStr">
        <is>
          <t>kt</t>
        </is>
      </c>
      <c r="G126" t="inlineStr"/>
      <c r="H126" t="inlineStr"/>
      <c r="I126" t="inlineStr"/>
      <c r="J126" t="inlineStr"/>
      <c r="K126" t="inlineStr"/>
      <c r="L126" t="inlineStr"/>
      <c r="M126" t="inlineStr"/>
      <c r="N126" t="n">
        <v>88.2</v>
      </c>
      <c r="O126" t="inlineStr"/>
      <c r="P126" t="inlineStr"/>
      <c r="Q126" t="inlineStr"/>
      <c r="R126" t="inlineStr"/>
      <c r="S126" t="inlineStr"/>
      <c r="T126" t="n">
        <v>0</v>
      </c>
      <c r="U126" t="n">
        <v>500000000</v>
      </c>
      <c r="V126" t="inlineStr"/>
      <c r="W126" t="inlineStr">
        <is>
          <t>déterminé</t>
        </is>
      </c>
    </row>
    <row r="127" ht="15" customHeight="1">
      <c r="A127" s="154" t="inlineStr">
        <is>
          <t>Coproduits</t>
        </is>
      </c>
      <c r="B127" t="inlineStr">
        <is>
          <t>Transformation des coproduits</t>
        </is>
      </c>
      <c r="C127" t="inlineStr">
        <is>
          <t>Viande bovine</t>
        </is>
      </c>
      <c r="D127" t="inlineStr">
        <is>
          <t>France</t>
        </is>
      </c>
      <c r="E127" t="inlineStr">
        <is>
          <t>2015</t>
        </is>
      </c>
      <c r="F127" t="inlineStr">
        <is>
          <t>kt</t>
        </is>
      </c>
      <c r="G127" t="inlineStr"/>
      <c r="H127" t="inlineStr"/>
      <c r="I127" t="inlineStr"/>
      <c r="J127" t="inlineStr"/>
      <c r="K127" t="inlineStr"/>
      <c r="L127" t="inlineStr"/>
      <c r="M127" t="inlineStr"/>
      <c r="N127" t="n">
        <v>1150</v>
      </c>
      <c r="O127" t="inlineStr"/>
      <c r="P127" t="inlineStr"/>
      <c r="Q127" t="inlineStr"/>
      <c r="R127" t="inlineStr"/>
      <c r="S127" t="inlineStr"/>
      <c r="T127" t="n">
        <v>0</v>
      </c>
      <c r="U127" t="n">
        <v>500000000</v>
      </c>
      <c r="V127" t="inlineStr"/>
      <c r="W127" t="inlineStr">
        <is>
          <t>déterminé</t>
        </is>
      </c>
    </row>
    <row r="128" ht="15" customHeight="1">
      <c r="A128" s="154" t="inlineStr">
        <is>
          <t>Coproduits</t>
        </is>
      </c>
      <c r="B128" t="inlineStr">
        <is>
          <t>1ère et 2nde transformation</t>
        </is>
      </c>
      <c r="C128" t="inlineStr">
        <is>
          <t>Viande bovine</t>
        </is>
      </c>
      <c r="D128" t="inlineStr">
        <is>
          <t>France</t>
        </is>
      </c>
      <c r="E128" t="inlineStr">
        <is>
          <t>2015</t>
        </is>
      </c>
      <c r="F128" t="inlineStr">
        <is>
          <t>kt</t>
        </is>
      </c>
      <c r="G128" t="inlineStr"/>
      <c r="H128" t="inlineStr"/>
      <c r="I128" t="inlineStr"/>
      <c r="J128" t="inlineStr"/>
      <c r="K128" t="inlineStr"/>
      <c r="L128" t="inlineStr"/>
      <c r="M128" t="inlineStr"/>
      <c r="N128" t="n">
        <v>1150</v>
      </c>
      <c r="O128" t="inlineStr"/>
      <c r="P128" t="inlineStr"/>
      <c r="Q128" t="inlineStr"/>
      <c r="R128" t="inlineStr"/>
      <c r="S128" t="inlineStr"/>
      <c r="T128" t="n">
        <v>0</v>
      </c>
      <c r="U128" t="n">
        <v>500000000</v>
      </c>
      <c r="V128" t="inlineStr"/>
      <c r="W128" t="inlineStr">
        <is>
          <t>déterminé</t>
        </is>
      </c>
    </row>
    <row r="129" ht="15" customHeight="1">
      <c r="A129" s="154" t="inlineStr">
        <is>
          <t>C1</t>
        </is>
      </c>
      <c r="B129" t="inlineStr">
        <is>
          <t>Traitement thermique C1/C2</t>
        </is>
      </c>
      <c r="C129" t="inlineStr">
        <is>
          <t>Viande bovine</t>
        </is>
      </c>
      <c r="D129" t="inlineStr">
        <is>
          <t>France</t>
        </is>
      </c>
      <c r="E129" t="inlineStr">
        <is>
          <t>2015</t>
        </is>
      </c>
      <c r="F129" t="inlineStr">
        <is>
          <t>kt</t>
        </is>
      </c>
      <c r="G129" t="inlineStr"/>
      <c r="H129" t="inlineStr"/>
      <c r="I129" t="inlineStr"/>
      <c r="J129" t="inlineStr"/>
      <c r="K129" t="inlineStr"/>
      <c r="L129" t="inlineStr"/>
      <c r="M129" t="inlineStr"/>
      <c r="N129" t="n">
        <v>135</v>
      </c>
      <c r="O129" t="inlineStr"/>
      <c r="P129" t="inlineStr"/>
      <c r="Q129" t="inlineStr"/>
      <c r="R129" t="inlineStr"/>
      <c r="S129" t="inlineStr"/>
      <c r="T129" t="n">
        <v>0</v>
      </c>
      <c r="U129" t="n">
        <v>500000000</v>
      </c>
      <c r="V129" t="inlineStr"/>
      <c r="W129" t="inlineStr">
        <is>
          <t>déterminé</t>
        </is>
      </c>
    </row>
    <row r="130" ht="15" customHeight="1">
      <c r="A130" s="154" t="inlineStr">
        <is>
          <t>C1</t>
        </is>
      </c>
      <c r="B130" t="inlineStr">
        <is>
          <t>Transformation des coproduits</t>
        </is>
      </c>
      <c r="C130" t="inlineStr">
        <is>
          <t>Viande bovine</t>
        </is>
      </c>
      <c r="D130" t="inlineStr">
        <is>
          <t>France</t>
        </is>
      </c>
      <c r="E130" t="inlineStr">
        <is>
          <t>2015</t>
        </is>
      </c>
      <c r="F130" t="inlineStr">
        <is>
          <t>kt</t>
        </is>
      </c>
      <c r="G130" t="inlineStr"/>
      <c r="H130" t="inlineStr"/>
      <c r="I130" t="inlineStr"/>
      <c r="J130" t="inlineStr"/>
      <c r="K130" t="inlineStr"/>
      <c r="L130" t="inlineStr"/>
      <c r="M130" t="inlineStr"/>
      <c r="N130" t="n">
        <v>135</v>
      </c>
      <c r="O130" t="inlineStr"/>
      <c r="P130" t="inlineStr"/>
      <c r="Q130" t="inlineStr"/>
      <c r="R130" t="inlineStr"/>
      <c r="S130" t="inlineStr"/>
      <c r="T130" t="n">
        <v>0</v>
      </c>
      <c r="U130" t="n">
        <v>500000000</v>
      </c>
      <c r="V130" t="inlineStr"/>
      <c r="W130" t="inlineStr">
        <is>
          <t>déterminé</t>
        </is>
      </c>
    </row>
    <row r="131" ht="15" customHeight="1">
      <c r="A131" s="154" t="inlineStr">
        <is>
          <t>C1</t>
        </is>
      </c>
      <c r="B131" t="inlineStr">
        <is>
          <t>1ère et 2nde transformation</t>
        </is>
      </c>
      <c r="C131" t="inlineStr">
        <is>
          <t>Viande bovine</t>
        </is>
      </c>
      <c r="D131" t="inlineStr">
        <is>
          <t>France</t>
        </is>
      </c>
      <c r="E131" t="inlineStr">
        <is>
          <t>2015</t>
        </is>
      </c>
      <c r="F131" t="inlineStr">
        <is>
          <t>kt</t>
        </is>
      </c>
      <c r="G131" t="inlineStr"/>
      <c r="H131" t="inlineStr"/>
      <c r="I131" t="inlineStr"/>
      <c r="J131" t="inlineStr"/>
      <c r="K131" t="inlineStr"/>
      <c r="L131" t="inlineStr"/>
      <c r="M131" t="inlineStr"/>
      <c r="N131" t="n">
        <v>135</v>
      </c>
      <c r="O131" t="inlineStr"/>
      <c r="P131" t="inlineStr"/>
      <c r="Q131" t="inlineStr"/>
      <c r="R131" t="inlineStr"/>
      <c r="S131" t="inlineStr"/>
      <c r="T131" t="n">
        <v>0</v>
      </c>
      <c r="U131" t="n">
        <v>500000000</v>
      </c>
      <c r="V131" t="inlineStr"/>
      <c r="W131" t="inlineStr">
        <is>
          <t>déterminé</t>
        </is>
      </c>
    </row>
    <row r="132" ht="15" customHeight="1">
      <c r="A132" s="154" t="inlineStr">
        <is>
          <t>C2</t>
        </is>
      </c>
      <c r="B132" t="inlineStr">
        <is>
          <t>Traitement thermique C1/C2</t>
        </is>
      </c>
      <c r="C132" t="inlineStr">
        <is>
          <t>Viande bovine</t>
        </is>
      </c>
      <c r="D132" t="inlineStr">
        <is>
          <t>France</t>
        </is>
      </c>
      <c r="E132" t="inlineStr">
        <is>
          <t>2015</t>
        </is>
      </c>
      <c r="F132" t="inlineStr">
        <is>
          <t>kt</t>
        </is>
      </c>
      <c r="G132" t="inlineStr"/>
      <c r="H132" t="inlineStr"/>
      <c r="I132" t="inlineStr"/>
      <c r="J132" t="inlineStr"/>
      <c r="K132" t="inlineStr"/>
      <c r="L132" t="inlineStr"/>
      <c r="M132" t="inlineStr"/>
      <c r="N132" t="n">
        <v>232</v>
      </c>
      <c r="O132" t="inlineStr"/>
      <c r="P132" t="inlineStr"/>
      <c r="Q132" t="inlineStr"/>
      <c r="R132" t="inlineStr"/>
      <c r="S132" t="inlineStr"/>
      <c r="T132" t="n">
        <v>0</v>
      </c>
      <c r="U132" t="n">
        <v>500000000</v>
      </c>
      <c r="V132" t="inlineStr"/>
      <c r="W132" t="inlineStr">
        <is>
          <t>déterminé</t>
        </is>
      </c>
    </row>
    <row r="133" ht="15" customHeight="1">
      <c r="A133" s="154" t="inlineStr">
        <is>
          <t>C2</t>
        </is>
      </c>
      <c r="B133" t="inlineStr">
        <is>
          <t>Transformation des coproduits</t>
        </is>
      </c>
      <c r="C133" t="inlineStr">
        <is>
          <t>Viande bovine</t>
        </is>
      </c>
      <c r="D133" t="inlineStr">
        <is>
          <t>France</t>
        </is>
      </c>
      <c r="E133" t="inlineStr">
        <is>
          <t>2015</t>
        </is>
      </c>
      <c r="F133" t="inlineStr">
        <is>
          <t>kt</t>
        </is>
      </c>
      <c r="G133" t="inlineStr"/>
      <c r="H133" t="inlineStr"/>
      <c r="I133" t="inlineStr"/>
      <c r="J133" t="inlineStr"/>
      <c r="K133" t="inlineStr"/>
      <c r="L133" t="inlineStr"/>
      <c r="M133" t="inlineStr"/>
      <c r="N133" t="n">
        <v>232</v>
      </c>
      <c r="O133" t="inlineStr"/>
      <c r="P133" t="inlineStr"/>
      <c r="Q133" t="inlineStr"/>
      <c r="R133" t="inlineStr"/>
      <c r="S133" t="inlineStr"/>
      <c r="T133" t="n">
        <v>0</v>
      </c>
      <c r="U133" t="n">
        <v>500000000</v>
      </c>
      <c r="V133" t="inlineStr"/>
      <c r="W133" t="inlineStr">
        <is>
          <t>déterminé</t>
        </is>
      </c>
    </row>
    <row r="134" ht="15" customHeight="1">
      <c r="A134" s="154" t="inlineStr">
        <is>
          <t>C2</t>
        </is>
      </c>
      <c r="B134" t="inlineStr">
        <is>
          <t>1ère et 2nde transformation</t>
        </is>
      </c>
      <c r="C134" t="inlineStr">
        <is>
          <t>Viande bovine</t>
        </is>
      </c>
      <c r="D134" t="inlineStr">
        <is>
          <t>France</t>
        </is>
      </c>
      <c r="E134" t="inlineStr">
        <is>
          <t>2015</t>
        </is>
      </c>
      <c r="F134" t="inlineStr">
        <is>
          <t>kt</t>
        </is>
      </c>
      <c r="G134" t="inlineStr"/>
      <c r="H134" t="inlineStr"/>
      <c r="I134" t="inlineStr"/>
      <c r="J134" t="inlineStr"/>
      <c r="K134" t="inlineStr"/>
      <c r="L134" t="inlineStr"/>
      <c r="M134" t="inlineStr"/>
      <c r="N134" t="n">
        <v>232</v>
      </c>
      <c r="O134" t="inlineStr"/>
      <c r="P134" t="inlineStr"/>
      <c r="Q134" t="inlineStr"/>
      <c r="R134" t="inlineStr"/>
      <c r="S134" t="inlineStr"/>
      <c r="T134" t="n">
        <v>0</v>
      </c>
      <c r="U134" t="n">
        <v>500000000</v>
      </c>
      <c r="V134" t="inlineStr"/>
      <c r="W134" t="inlineStr">
        <is>
          <t>déterminé</t>
        </is>
      </c>
    </row>
    <row r="135" ht="15" customHeight="1">
      <c r="A135" s="154" t="inlineStr">
        <is>
          <t>C3 et alimentaire</t>
        </is>
      </c>
      <c r="B135" t="inlineStr">
        <is>
          <t>Traitement thermique C3 et alimentaire</t>
        </is>
      </c>
      <c r="C135" t="inlineStr">
        <is>
          <t>Viande bovine</t>
        </is>
      </c>
      <c r="D135" t="inlineStr">
        <is>
          <t>France</t>
        </is>
      </c>
      <c r="E135" t="inlineStr">
        <is>
          <t>2015</t>
        </is>
      </c>
      <c r="F135" t="inlineStr">
        <is>
          <t>kt</t>
        </is>
      </c>
      <c r="G135" t="inlineStr"/>
      <c r="H135" t="inlineStr"/>
      <c r="I135" t="inlineStr"/>
      <c r="J135" t="inlineStr"/>
      <c r="K135" t="inlineStr"/>
      <c r="L135" t="inlineStr"/>
      <c r="M135" t="inlineStr"/>
      <c r="N135" t="n">
        <v>785</v>
      </c>
      <c r="O135" t="inlineStr"/>
      <c r="P135" t="inlineStr"/>
      <c r="Q135" t="inlineStr"/>
      <c r="R135" t="inlineStr"/>
      <c r="S135" t="inlineStr"/>
      <c r="T135" t="n">
        <v>0</v>
      </c>
      <c r="U135" t="n">
        <v>500000000</v>
      </c>
      <c r="V135" t="inlineStr"/>
      <c r="W135" t="inlineStr">
        <is>
          <t>déterminé</t>
        </is>
      </c>
    </row>
    <row r="136" ht="15" customHeight="1">
      <c r="A136" s="154" t="inlineStr">
        <is>
          <t>C3 et alimentaire</t>
        </is>
      </c>
      <c r="B136" t="inlineStr">
        <is>
          <t>Export</t>
        </is>
      </c>
      <c r="C136" t="inlineStr">
        <is>
          <t>Viande bovine</t>
        </is>
      </c>
      <c r="D136" t="inlineStr">
        <is>
          <t>France</t>
        </is>
      </c>
      <c r="E136" t="inlineStr">
        <is>
          <t>2015</t>
        </is>
      </c>
      <c r="F136" t="inlineStr">
        <is>
          <t>kt</t>
        </is>
      </c>
      <c r="G136" t="inlineStr">
        <is>
          <t>Exportation de coproduits C3 et alimentaire</t>
        </is>
      </c>
      <c r="H136" t="inlineStr">
        <is>
          <t>Douanes - Eurostat</t>
        </is>
      </c>
      <c r="I136" t="inlineStr">
        <is>
          <t>Statistique comprenant également les ovins et caprins = extrapolation à partir de la production de C3 de chaque espèce</t>
        </is>
      </c>
      <c r="J136" t="inlineStr">
        <is>
          <t>Volume</t>
        </is>
      </c>
      <c r="K136" t="inlineStr">
        <is>
          <t>Exportation de coproduits C3 et alimentaire</t>
        </is>
      </c>
      <c r="L136" t="inlineStr">
        <is>
          <t>Echanges - Eurostat</t>
        </is>
      </c>
      <c r="M136" t="inlineStr">
        <is>
          <t>Moyenne</t>
        </is>
      </c>
      <c r="N136" t="n">
        <v>88.2</v>
      </c>
      <c r="O136" t="inlineStr"/>
      <c r="P136" t="inlineStr"/>
      <c r="Q136" t="n">
        <v>88.20999999999999</v>
      </c>
      <c r="R136" t="n">
        <v>4.41</v>
      </c>
      <c r="S136" t="n">
        <v>0.1</v>
      </c>
      <c r="T136" t="n">
        <v>0</v>
      </c>
      <c r="U136" t="n">
        <v>500000000</v>
      </c>
      <c r="V136" t="n">
        <v>0</v>
      </c>
      <c r="W136" t="inlineStr">
        <is>
          <t>mesuré</t>
        </is>
      </c>
    </row>
    <row r="137" ht="15" customHeight="1">
      <c r="A137" s="154" t="inlineStr">
        <is>
          <t>C3 et alimentaire</t>
        </is>
      </c>
      <c r="B137" t="inlineStr">
        <is>
          <t>Transformation des coproduits</t>
        </is>
      </c>
      <c r="C137" t="inlineStr">
        <is>
          <t>Viande bovine</t>
        </is>
      </c>
      <c r="D137" t="inlineStr">
        <is>
          <t>France</t>
        </is>
      </c>
      <c r="E137" t="inlineStr">
        <is>
          <t>2015</t>
        </is>
      </c>
      <c r="F137" t="inlineStr">
        <is>
          <t>kt</t>
        </is>
      </c>
      <c r="G137" t="inlineStr"/>
      <c r="H137" t="inlineStr"/>
      <c r="I137" t="inlineStr"/>
      <c r="J137" t="inlineStr"/>
      <c r="K137" t="inlineStr"/>
      <c r="L137" t="inlineStr"/>
      <c r="M137" t="inlineStr"/>
      <c r="N137" t="n">
        <v>785</v>
      </c>
      <c r="O137" t="inlineStr"/>
      <c r="P137" t="inlineStr"/>
      <c r="Q137" t="inlineStr"/>
      <c r="R137" t="inlineStr"/>
      <c r="S137" t="inlineStr"/>
      <c r="T137" t="n">
        <v>0</v>
      </c>
      <c r="U137" t="n">
        <v>500000000</v>
      </c>
      <c r="V137" t="inlineStr"/>
      <c r="W137" t="inlineStr">
        <is>
          <t>déterminé</t>
        </is>
      </c>
    </row>
    <row r="138" ht="15" customHeight="1">
      <c r="A138" s="154" t="inlineStr">
        <is>
          <t>C3 et alimentaire</t>
        </is>
      </c>
      <c r="B138" t="inlineStr">
        <is>
          <t>1ère et 2nde transformation</t>
        </is>
      </c>
      <c r="C138" t="inlineStr">
        <is>
          <t>Viande bovine</t>
        </is>
      </c>
      <c r="D138" t="inlineStr">
        <is>
          <t>France</t>
        </is>
      </c>
      <c r="E138" t="inlineStr">
        <is>
          <t>2015</t>
        </is>
      </c>
      <c r="F138" t="inlineStr">
        <is>
          <t>kt</t>
        </is>
      </c>
      <c r="G138" t="inlineStr"/>
      <c r="H138" t="inlineStr"/>
      <c r="I138" t="inlineStr"/>
      <c r="J138" t="inlineStr"/>
      <c r="K138" t="inlineStr"/>
      <c r="L138" t="inlineStr"/>
      <c r="M138" t="inlineStr"/>
      <c r="N138" t="n">
        <v>785</v>
      </c>
      <c r="O138" t="inlineStr"/>
      <c r="P138" t="inlineStr"/>
      <c r="Q138" t="inlineStr"/>
      <c r="R138" t="inlineStr"/>
      <c r="S138" t="inlineStr"/>
      <c r="T138" t="n">
        <v>0</v>
      </c>
      <c r="U138" t="n">
        <v>500000000</v>
      </c>
      <c r="V138" t="inlineStr"/>
      <c r="W138" t="inlineStr">
        <is>
          <t>déterminé</t>
        </is>
      </c>
    </row>
    <row r="139" ht="15" customHeight="1">
      <c r="A139" s="154" t="inlineStr">
        <is>
          <t>Viande de veaux</t>
        </is>
      </c>
      <c r="B139" t="inlineStr">
        <is>
          <t>Vente directe et autoconsommation</t>
        </is>
      </c>
      <c r="C139" t="inlineStr">
        <is>
          <t>Viande bovine</t>
        </is>
      </c>
      <c r="D139" t="inlineStr">
        <is>
          <t>France</t>
        </is>
      </c>
      <c r="E139" t="inlineStr">
        <is>
          <t>2015</t>
        </is>
      </c>
      <c r="F139" t="inlineStr">
        <is>
          <t>kt</t>
        </is>
      </c>
      <c r="G139" t="inlineStr">
        <is>
          <t>Part de viande de veaux vendue directement ou autoconsommée = 5 % (Où va le veau ? - Idele)</t>
        </is>
      </c>
      <c r="H139" t="inlineStr">
        <is>
          <t>Où va le veau ? - Idele</t>
        </is>
      </c>
      <c r="I139" t="inlineStr">
        <is>
          <t>Utilisation de la répartition de 2022, en tec</t>
        </is>
      </c>
      <c r="J139" t="inlineStr">
        <is>
          <t>Répartition</t>
        </is>
      </c>
      <c r="K139" t="inlineStr">
        <is>
          <t>Part de viande de veaux vendue directement ou autoconsommée</t>
        </is>
      </c>
      <c r="L139" t="inlineStr">
        <is>
          <t>Consommation - IDELE</t>
        </is>
      </c>
      <c r="M139" t="inlineStr">
        <is>
          <t>0</t>
        </is>
      </c>
      <c r="N139" t="n">
        <v>5.49</v>
      </c>
      <c r="O139" t="inlineStr"/>
      <c r="P139" t="inlineStr"/>
      <c r="Q139" t="inlineStr"/>
      <c r="R139" t="inlineStr"/>
      <c r="S139" t="inlineStr"/>
      <c r="T139" t="n">
        <v>0</v>
      </c>
      <c r="U139" t="n">
        <v>500000000</v>
      </c>
      <c r="V139" t="inlineStr"/>
      <c r="W139" t="inlineStr">
        <is>
          <t>déterminé</t>
        </is>
      </c>
    </row>
    <row r="140" ht="15" customHeight="1">
      <c r="A140" s="154" t="inlineStr">
        <is>
          <t>Viande de veaux</t>
        </is>
      </c>
      <c r="B140" t="inlineStr">
        <is>
          <t>GMS</t>
        </is>
      </c>
      <c r="C140" t="inlineStr">
        <is>
          <t>Viande bovine</t>
        </is>
      </c>
      <c r="D140" t="inlineStr">
        <is>
          <t>France</t>
        </is>
      </c>
      <c r="E140" t="inlineStr">
        <is>
          <t>2015</t>
        </is>
      </c>
      <c r="F140" t="inlineStr">
        <is>
          <t>kt</t>
        </is>
      </c>
      <c r="G140" t="inlineStr">
        <is>
          <t>Part de viande de veaux consommée en GMS = 35 % (Où va le veau ? - Idele)</t>
        </is>
      </c>
      <c r="H140" t="inlineStr">
        <is>
          <t>Où va le veau ? - Idele</t>
        </is>
      </c>
      <c r="I140" t="inlineStr">
        <is>
          <t>Utilisation de la répartition de 2022, en tec, comprenant également la viande transformée</t>
        </is>
      </c>
      <c r="J140" t="inlineStr">
        <is>
          <t>Répartition</t>
        </is>
      </c>
      <c r="K140" t="inlineStr">
        <is>
          <t>Part de viande de veaux consommée en GMS</t>
        </is>
      </c>
      <c r="L140" t="inlineStr">
        <is>
          <t>Consommation - IDELE</t>
        </is>
      </c>
      <c r="M140" t="inlineStr">
        <is>
          <t>0</t>
        </is>
      </c>
      <c r="N140" t="n">
        <v>38.4</v>
      </c>
      <c r="O140" t="inlineStr"/>
      <c r="P140" t="inlineStr"/>
      <c r="Q140" t="inlineStr"/>
      <c r="R140" t="inlineStr"/>
      <c r="S140" t="inlineStr"/>
      <c r="T140" t="n">
        <v>0</v>
      </c>
      <c r="U140" t="n">
        <v>500000000</v>
      </c>
      <c r="V140" t="inlineStr"/>
      <c r="W140" t="inlineStr">
        <is>
          <t>déterminé</t>
        </is>
      </c>
    </row>
    <row r="141" ht="15" customHeight="1">
      <c r="A141" s="154" t="inlineStr">
        <is>
          <t>Viande de veaux</t>
        </is>
      </c>
      <c r="B141" t="inlineStr">
        <is>
          <t>Boucherie</t>
        </is>
      </c>
      <c r="C141" t="inlineStr">
        <is>
          <t>Viande bovine</t>
        </is>
      </c>
      <c r="D141" t="inlineStr">
        <is>
          <t>France</t>
        </is>
      </c>
      <c r="E141" t="inlineStr">
        <is>
          <t>2015</t>
        </is>
      </c>
      <c r="F141" t="inlineStr">
        <is>
          <t>kt</t>
        </is>
      </c>
      <c r="G141" t="inlineStr">
        <is>
          <t>Part de viande de veaux consommée en boucherie = 35 % (Où va le veau ? - Idele)</t>
        </is>
      </c>
      <c r="H141" t="inlineStr">
        <is>
          <t>Où va le veau ? - Idele</t>
        </is>
      </c>
      <c r="I141" t="inlineStr">
        <is>
          <t>Utilisation de la répartition de 2022, en tec, comprenant également la viande transformée</t>
        </is>
      </c>
      <c r="J141" t="inlineStr">
        <is>
          <t>Répartition</t>
        </is>
      </c>
      <c r="K141" t="inlineStr">
        <is>
          <t>Part de viande de veaux consommée en boucherie</t>
        </is>
      </c>
      <c r="L141" t="inlineStr">
        <is>
          <t>Consommation - IDELE</t>
        </is>
      </c>
      <c r="M141" t="inlineStr">
        <is>
          <t>0</t>
        </is>
      </c>
      <c r="N141" t="n">
        <v>38.4</v>
      </c>
      <c r="O141" t="inlineStr"/>
      <c r="P141" t="inlineStr"/>
      <c r="Q141" t="inlineStr"/>
      <c r="R141" t="inlineStr"/>
      <c r="S141" t="inlineStr"/>
      <c r="T141" t="n">
        <v>0</v>
      </c>
      <c r="U141" t="n">
        <v>500000000</v>
      </c>
      <c r="V141" t="inlineStr"/>
      <c r="W141" t="inlineStr">
        <is>
          <t>déterminé</t>
        </is>
      </c>
    </row>
    <row r="142" ht="15" customHeight="1">
      <c r="A142" s="154" t="inlineStr">
        <is>
          <t>Viande de veaux</t>
        </is>
      </c>
      <c r="B142" t="inlineStr">
        <is>
          <t>RHD</t>
        </is>
      </c>
      <c r="C142" t="inlineStr">
        <is>
          <t>Viande bovine</t>
        </is>
      </c>
      <c r="D142" t="inlineStr">
        <is>
          <t>France</t>
        </is>
      </c>
      <c r="E142" t="inlineStr">
        <is>
          <t>2015</t>
        </is>
      </c>
      <c r="F142" t="inlineStr">
        <is>
          <t>kt</t>
        </is>
      </c>
      <c r="G142" t="inlineStr">
        <is>
          <t>Part de viande de veaux consommée en RHD = 25 % (Où va le veau ? - Idele)</t>
        </is>
      </c>
      <c r="H142" t="inlineStr">
        <is>
          <t>Où va le veau ? - Idele</t>
        </is>
      </c>
      <c r="I142" t="inlineStr">
        <is>
          <t>Utilisation de la répartition de 2022, en tec, comprenant également la viande transformée</t>
        </is>
      </c>
      <c r="J142" t="inlineStr">
        <is>
          <t>Répartition</t>
        </is>
      </c>
      <c r="K142" t="inlineStr">
        <is>
          <t>Part de viande de veaux consommée en RHD</t>
        </is>
      </c>
      <c r="L142" t="inlineStr">
        <is>
          <t>Consommation - IDELE</t>
        </is>
      </c>
      <c r="M142" t="inlineStr">
        <is>
          <t>0</t>
        </is>
      </c>
      <c r="N142" t="n">
        <v>27.4</v>
      </c>
      <c r="O142" t="inlineStr"/>
      <c r="P142" t="inlineStr"/>
      <c r="Q142" t="inlineStr"/>
      <c r="R142" t="inlineStr"/>
      <c r="S142" t="inlineStr"/>
      <c r="T142" t="n">
        <v>0</v>
      </c>
      <c r="U142" t="n">
        <v>500000000</v>
      </c>
      <c r="V142" t="inlineStr"/>
      <c r="W142" t="inlineStr">
        <is>
          <t>déterminé</t>
        </is>
      </c>
    </row>
    <row r="143" ht="15" customHeight="1">
      <c r="A143" s="154" t="inlineStr">
        <is>
          <t>Viande de veaux</t>
        </is>
      </c>
      <c r="B143" t="inlineStr">
        <is>
          <t>Autres IAA</t>
        </is>
      </c>
      <c r="C143" t="inlineStr">
        <is>
          <t>Viande bovine</t>
        </is>
      </c>
      <c r="D143" t="inlineStr">
        <is>
          <t>France</t>
        </is>
      </c>
      <c r="E143" t="inlineStr">
        <is>
          <t>2015</t>
        </is>
      </c>
      <c r="F143" t="inlineStr">
        <is>
          <t>kt</t>
        </is>
      </c>
      <c r="G143" t="inlineStr"/>
      <c r="H143" t="inlineStr"/>
      <c r="I143" t="inlineStr"/>
      <c r="J143" t="inlineStr"/>
      <c r="K143" t="inlineStr"/>
      <c r="L143" t="inlineStr"/>
      <c r="M143" t="inlineStr"/>
      <c r="N143" t="n">
        <v>0</v>
      </c>
      <c r="O143" t="inlineStr"/>
      <c r="P143" t="inlineStr"/>
      <c r="Q143" t="inlineStr"/>
      <c r="R143" t="inlineStr"/>
      <c r="S143" t="inlineStr"/>
      <c r="T143" t="n">
        <v>0</v>
      </c>
      <c r="U143" t="n">
        <v>500000000</v>
      </c>
      <c r="V143" t="inlineStr"/>
      <c r="W143" t="inlineStr">
        <is>
          <t>déterminé</t>
        </is>
      </c>
    </row>
    <row r="144" ht="15" customHeight="1">
      <c r="A144" s="154" t="inlineStr">
        <is>
          <t>Viande de veaux</t>
        </is>
      </c>
      <c r="B144" t="inlineStr">
        <is>
          <t>Export</t>
        </is>
      </c>
      <c r="C144" t="inlineStr">
        <is>
          <t>Viande bovine</t>
        </is>
      </c>
      <c r="D144" t="inlineStr">
        <is>
          <t>France</t>
        </is>
      </c>
      <c r="E144" t="inlineStr">
        <is>
          <t>2015</t>
        </is>
      </c>
      <c r="F144" t="inlineStr">
        <is>
          <t>kt</t>
        </is>
      </c>
      <c r="G144" t="inlineStr"/>
      <c r="H144" t="inlineStr"/>
      <c r="I144" t="inlineStr"/>
      <c r="J144" t="inlineStr"/>
      <c r="K144" t="inlineStr"/>
      <c r="L144" t="inlineStr"/>
      <c r="M144" t="inlineStr"/>
      <c r="N144" t="n">
        <v>47.8</v>
      </c>
      <c r="O144" t="inlineStr"/>
      <c r="P144" t="inlineStr"/>
      <c r="Q144" t="inlineStr"/>
      <c r="R144" t="inlineStr"/>
      <c r="S144" t="inlineStr"/>
      <c r="T144" t="n">
        <v>0</v>
      </c>
      <c r="U144" t="n">
        <v>500000000</v>
      </c>
      <c r="V144" t="inlineStr"/>
      <c r="W144" t="inlineStr">
        <is>
          <t>déterminé</t>
        </is>
      </c>
    </row>
    <row r="145" ht="15" customHeight="1">
      <c r="A145" s="154" t="inlineStr">
        <is>
          <t>Viande de veaux</t>
        </is>
      </c>
      <c r="B145" t="inlineStr">
        <is>
          <t>Alimentation humaine</t>
        </is>
      </c>
      <c r="C145" t="inlineStr">
        <is>
          <t>Viande bovine</t>
        </is>
      </c>
      <c r="D145" t="inlineStr">
        <is>
          <t>France</t>
        </is>
      </c>
      <c r="E145" t="inlineStr">
        <is>
          <t>2015</t>
        </is>
      </c>
      <c r="F145" t="inlineStr">
        <is>
          <t>kt</t>
        </is>
      </c>
      <c r="G145" t="inlineStr"/>
      <c r="H145" t="inlineStr"/>
      <c r="I145" t="inlineStr"/>
      <c r="J145" t="inlineStr"/>
      <c r="K145" t="inlineStr"/>
      <c r="L145" t="inlineStr"/>
      <c r="M145" t="inlineStr"/>
      <c r="N145" t="n">
        <v>110</v>
      </c>
      <c r="O145" t="inlineStr"/>
      <c r="P145" t="inlineStr"/>
      <c r="Q145" t="inlineStr"/>
      <c r="R145" t="inlineStr"/>
      <c r="S145" t="inlineStr"/>
      <c r="T145" t="n">
        <v>0</v>
      </c>
      <c r="U145" t="n">
        <v>500000000</v>
      </c>
      <c r="V145" t="inlineStr"/>
      <c r="W145" t="inlineStr">
        <is>
          <t>déterminé</t>
        </is>
      </c>
    </row>
    <row r="146" ht="15" customHeight="1">
      <c r="A146" s="154" t="inlineStr">
        <is>
          <t>Viande de veaux</t>
        </is>
      </c>
      <c r="B146" t="inlineStr">
        <is>
          <t>Circuits spécialisés</t>
        </is>
      </c>
      <c r="C146" t="inlineStr">
        <is>
          <t>Viande bovine</t>
        </is>
      </c>
      <c r="D146" t="inlineStr">
        <is>
          <t>France</t>
        </is>
      </c>
      <c r="E146" t="inlineStr">
        <is>
          <t>2015</t>
        </is>
      </c>
      <c r="F146" t="inlineStr">
        <is>
          <t>kt</t>
        </is>
      </c>
      <c r="G146" t="inlineStr"/>
      <c r="H146" t="inlineStr"/>
      <c r="I146" t="inlineStr"/>
      <c r="J146" t="inlineStr"/>
      <c r="K146" t="inlineStr"/>
      <c r="L146" t="inlineStr"/>
      <c r="M146" t="inlineStr"/>
      <c r="N146" t="n">
        <v>38.4</v>
      </c>
      <c r="O146" t="inlineStr"/>
      <c r="P146" t="inlineStr"/>
      <c r="Q146" t="inlineStr"/>
      <c r="R146" t="inlineStr"/>
      <c r="S146" t="inlineStr"/>
      <c r="T146" t="n">
        <v>0</v>
      </c>
      <c r="U146" t="n">
        <v>500000000</v>
      </c>
      <c r="V146" t="inlineStr"/>
      <c r="W146" t="inlineStr">
        <is>
          <t>déterminé</t>
        </is>
      </c>
    </row>
    <row r="147" ht="15" customHeight="1">
      <c r="A147" s="154" t="inlineStr">
        <is>
          <t>Viande de veaux</t>
        </is>
      </c>
      <c r="B147" t="inlineStr">
        <is>
          <t>Ménages</t>
        </is>
      </c>
      <c r="C147" t="inlineStr">
        <is>
          <t>Viande bovine</t>
        </is>
      </c>
      <c r="D147" t="inlineStr">
        <is>
          <t>France</t>
        </is>
      </c>
      <c r="E147" t="inlineStr">
        <is>
          <t>2015</t>
        </is>
      </c>
      <c r="F147" t="inlineStr">
        <is>
          <t>kt</t>
        </is>
      </c>
      <c r="G147" t="inlineStr"/>
      <c r="H147" t="inlineStr"/>
      <c r="I147" t="inlineStr"/>
      <c r="J147" t="inlineStr"/>
      <c r="K147" t="inlineStr"/>
      <c r="L147" t="inlineStr"/>
      <c r="M147" t="inlineStr"/>
      <c r="N147" t="n">
        <v>76.8</v>
      </c>
      <c r="O147" t="inlineStr"/>
      <c r="P147" t="inlineStr"/>
      <c r="Q147" t="inlineStr"/>
      <c r="R147" t="inlineStr"/>
      <c r="S147" t="inlineStr"/>
      <c r="T147" t="n">
        <v>0</v>
      </c>
      <c r="U147" t="n">
        <v>500000000</v>
      </c>
      <c r="V147" t="inlineStr"/>
      <c r="W147" t="inlineStr">
        <is>
          <t>déterminé</t>
        </is>
      </c>
    </row>
    <row r="148" ht="15" customHeight="1">
      <c r="A148" s="154" t="inlineStr">
        <is>
          <t>Viande de veaux</t>
        </is>
      </c>
      <c r="B148" t="inlineStr">
        <is>
          <t>Circuits généralistes</t>
        </is>
      </c>
      <c r="C148" t="inlineStr">
        <is>
          <t>Viande bovine</t>
        </is>
      </c>
      <c r="D148" t="inlineStr">
        <is>
          <t>France</t>
        </is>
      </c>
      <c r="E148" t="inlineStr">
        <is>
          <t>2015</t>
        </is>
      </c>
      <c r="F148" t="inlineStr">
        <is>
          <t>kt</t>
        </is>
      </c>
      <c r="G148" t="inlineStr"/>
      <c r="H148" t="inlineStr"/>
      <c r="I148" t="inlineStr"/>
      <c r="J148" t="inlineStr"/>
      <c r="K148" t="inlineStr"/>
      <c r="L148" t="inlineStr"/>
      <c r="M148" t="inlineStr"/>
      <c r="N148" t="n">
        <v>38.4</v>
      </c>
      <c r="O148" t="inlineStr"/>
      <c r="P148" t="inlineStr"/>
      <c r="Q148" t="inlineStr"/>
      <c r="R148" t="inlineStr"/>
      <c r="S148" t="inlineStr"/>
      <c r="T148" t="n">
        <v>0</v>
      </c>
      <c r="U148" t="n">
        <v>500000000</v>
      </c>
      <c r="V148" t="inlineStr"/>
      <c r="W148" t="inlineStr">
        <is>
          <t>déterminé</t>
        </is>
      </c>
    </row>
    <row r="149" ht="15" customHeight="1">
      <c r="A149" s="154" t="inlineStr">
        <is>
          <t>Viande de veaux</t>
        </is>
      </c>
      <c r="B149" t="inlineStr">
        <is>
          <t>Usages alimentaires</t>
        </is>
      </c>
      <c r="C149" t="inlineStr">
        <is>
          <t>Viande bovine</t>
        </is>
      </c>
      <c r="D149" t="inlineStr">
        <is>
          <t>France</t>
        </is>
      </c>
      <c r="E149" t="inlineStr">
        <is>
          <t>2015</t>
        </is>
      </c>
      <c r="F149" t="inlineStr">
        <is>
          <t>kt</t>
        </is>
      </c>
      <c r="G149" t="inlineStr"/>
      <c r="H149" t="inlineStr"/>
      <c r="I149" t="inlineStr"/>
      <c r="J149" t="inlineStr"/>
      <c r="K149" t="inlineStr"/>
      <c r="L149" t="inlineStr"/>
      <c r="M149" t="inlineStr"/>
      <c r="N149" t="n">
        <v>110</v>
      </c>
      <c r="O149" t="inlineStr"/>
      <c r="P149" t="inlineStr"/>
      <c r="Q149" t="inlineStr"/>
      <c r="R149" t="inlineStr"/>
      <c r="S149" t="inlineStr"/>
      <c r="T149" t="n">
        <v>0</v>
      </c>
      <c r="U149" t="n">
        <v>500000000</v>
      </c>
      <c r="V149" t="inlineStr"/>
      <c r="W149" t="inlineStr">
        <is>
          <t>déterminé</t>
        </is>
      </c>
    </row>
    <row r="150" ht="15" customHeight="1">
      <c r="A150" s="154" t="inlineStr">
        <is>
          <t>Viande de veaux</t>
        </is>
      </c>
      <c r="B150" t="inlineStr">
        <is>
          <t>Débouchés</t>
        </is>
      </c>
      <c r="C150" t="inlineStr">
        <is>
          <t>Viande bovine</t>
        </is>
      </c>
      <c r="D150" t="inlineStr">
        <is>
          <t>France</t>
        </is>
      </c>
      <c r="E150" t="inlineStr">
        <is>
          <t>2015</t>
        </is>
      </c>
      <c r="F150" t="inlineStr">
        <is>
          <t>kt</t>
        </is>
      </c>
      <c r="G150" t="inlineStr"/>
      <c r="H150" t="inlineStr"/>
      <c r="I150" t="inlineStr"/>
      <c r="J150" t="inlineStr"/>
      <c r="K150" t="inlineStr"/>
      <c r="L150" t="inlineStr"/>
      <c r="M150" t="inlineStr"/>
      <c r="N150" t="n">
        <v>110</v>
      </c>
      <c r="O150" t="inlineStr"/>
      <c r="P150" t="inlineStr"/>
      <c r="Q150" t="inlineStr"/>
      <c r="R150" t="inlineStr"/>
      <c r="S150" t="inlineStr"/>
      <c r="T150" t="n">
        <v>0</v>
      </c>
      <c r="U150" t="n">
        <v>500000000</v>
      </c>
      <c r="V150" t="inlineStr"/>
      <c r="W150" t="inlineStr">
        <is>
          <t>déterminé</t>
        </is>
      </c>
    </row>
    <row r="151" ht="15" customHeight="1">
      <c r="A151" s="154" t="inlineStr">
        <is>
          <t>Viande de gros bovins</t>
        </is>
      </c>
      <c r="B151" t="inlineStr">
        <is>
          <t>Vente directe et autoconsommation</t>
        </is>
      </c>
      <c r="C151" t="inlineStr">
        <is>
          <t>Viande bovine</t>
        </is>
      </c>
      <c r="D151" t="inlineStr">
        <is>
          <t>France</t>
        </is>
      </c>
      <c r="E151" t="inlineStr">
        <is>
          <t>2015</t>
        </is>
      </c>
      <c r="F151" t="inlineStr">
        <is>
          <t>kt</t>
        </is>
      </c>
      <c r="G151" t="inlineStr"/>
      <c r="H151" t="inlineStr"/>
      <c r="I151" t="inlineStr"/>
      <c r="J151" t="inlineStr"/>
      <c r="K151" t="inlineStr"/>
      <c r="L151" t="inlineStr"/>
      <c r="M151" t="inlineStr"/>
      <c r="N151" t="n">
        <v>0</v>
      </c>
      <c r="O151" t="inlineStr"/>
      <c r="P151" t="inlineStr"/>
      <c r="Q151" t="inlineStr"/>
      <c r="R151" t="inlineStr"/>
      <c r="S151" t="inlineStr"/>
      <c r="T151" t="n">
        <v>0</v>
      </c>
      <c r="U151" t="n">
        <v>500000000</v>
      </c>
      <c r="V151" t="inlineStr"/>
      <c r="W151" t="inlineStr">
        <is>
          <t>déterminé</t>
        </is>
      </c>
    </row>
    <row r="152" ht="15" customHeight="1">
      <c r="A152" s="154" t="inlineStr">
        <is>
          <t>Viande de gros bovins</t>
        </is>
      </c>
      <c r="B152" t="inlineStr">
        <is>
          <t>GMS</t>
        </is>
      </c>
      <c r="C152" t="inlineStr">
        <is>
          <t>Viande bovine</t>
        </is>
      </c>
      <c r="D152" t="inlineStr">
        <is>
          <t>France</t>
        </is>
      </c>
      <c r="E152" t="inlineStr">
        <is>
          <t>2015</t>
        </is>
      </c>
      <c r="F152" t="inlineStr">
        <is>
          <t>kt</t>
        </is>
      </c>
      <c r="G152" t="inlineStr">
        <is>
          <t>Part de viande de gros bovins consommée en GMS = 26 % (Où va le bœuf ? - Idele)</t>
        </is>
      </c>
      <c r="H152" t="inlineStr">
        <is>
          <t>Où va le bœuf ? - Idele</t>
        </is>
      </c>
      <c r="I152" t="inlineStr">
        <is>
          <t>Utilisation de la répartition de 2014, en tec</t>
        </is>
      </c>
      <c r="J152" t="inlineStr">
        <is>
          <t>Répartition</t>
        </is>
      </c>
      <c r="K152" t="inlineStr">
        <is>
          <t>Part de viande de gros bovins consommée en GMS</t>
        </is>
      </c>
      <c r="L152" t="inlineStr">
        <is>
          <t>Consommation - IDELE</t>
        </is>
      </c>
      <c r="M152" t="inlineStr">
        <is>
          <t>0</t>
        </is>
      </c>
      <c r="N152" t="n">
        <v>291</v>
      </c>
      <c r="O152" t="inlineStr"/>
      <c r="P152" t="inlineStr"/>
      <c r="Q152" t="inlineStr"/>
      <c r="R152" t="inlineStr"/>
      <c r="S152" t="inlineStr"/>
      <c r="T152" t="n">
        <v>0</v>
      </c>
      <c r="U152" t="n">
        <v>500000000</v>
      </c>
      <c r="V152" t="inlineStr"/>
      <c r="W152" t="inlineStr">
        <is>
          <t>déterminé</t>
        </is>
      </c>
    </row>
    <row r="153" ht="15" customHeight="1">
      <c r="A153" s="154" t="inlineStr">
        <is>
          <t>Viande de gros bovins</t>
        </is>
      </c>
      <c r="B153" t="inlineStr">
        <is>
          <t>Boucherie</t>
        </is>
      </c>
      <c r="C153" t="inlineStr">
        <is>
          <t>Viande bovine</t>
        </is>
      </c>
      <c r="D153" t="inlineStr">
        <is>
          <t>France</t>
        </is>
      </c>
      <c r="E153" t="inlineStr">
        <is>
          <t>2015</t>
        </is>
      </c>
      <c r="F153" t="inlineStr">
        <is>
          <t>kt</t>
        </is>
      </c>
      <c r="G153" t="inlineStr">
        <is>
          <t>Part de viande de gros bovins consommée en boucherie = 12 % (Où va le bœuf ? - Idele)</t>
        </is>
      </c>
      <c r="H153" t="inlineStr">
        <is>
          <t>Où va le bœuf ? - Idele</t>
        </is>
      </c>
      <c r="I153" t="inlineStr">
        <is>
          <t>Utilisation de la répartition de 2014, en tec</t>
        </is>
      </c>
      <c r="J153" t="inlineStr">
        <is>
          <t>Répartition</t>
        </is>
      </c>
      <c r="K153" t="inlineStr">
        <is>
          <t>Part de viande de gros bovins consommée en boucherie</t>
        </is>
      </c>
      <c r="L153" t="inlineStr">
        <is>
          <t>Consommation - IDELE</t>
        </is>
      </c>
      <c r="M153" t="inlineStr">
        <is>
          <t>0</t>
        </is>
      </c>
      <c r="N153" t="n">
        <v>134</v>
      </c>
      <c r="O153" t="inlineStr"/>
      <c r="P153" t="inlineStr"/>
      <c r="Q153" t="inlineStr"/>
      <c r="R153" t="inlineStr"/>
      <c r="S153" t="inlineStr"/>
      <c r="T153" t="n">
        <v>0</v>
      </c>
      <c r="U153" t="n">
        <v>500000000</v>
      </c>
      <c r="V153" t="inlineStr"/>
      <c r="W153" t="inlineStr">
        <is>
          <t>déterminé</t>
        </is>
      </c>
    </row>
    <row r="154" ht="15" customHeight="1">
      <c r="A154" s="154" t="inlineStr">
        <is>
          <t>Viande de gros bovins</t>
        </is>
      </c>
      <c r="B154" t="inlineStr">
        <is>
          <t>RHD</t>
        </is>
      </c>
      <c r="C154" t="inlineStr">
        <is>
          <t>Viande bovine</t>
        </is>
      </c>
      <c r="D154" t="inlineStr">
        <is>
          <t>France</t>
        </is>
      </c>
      <c r="E154" t="inlineStr">
        <is>
          <t>2015</t>
        </is>
      </c>
      <c r="F154" t="inlineStr">
        <is>
          <t>kt</t>
        </is>
      </c>
      <c r="G154" t="inlineStr">
        <is>
          <t>Part de viande de gros bovins consommée en RHD = 7 % (Où va le bœuf ? - Idele)</t>
        </is>
      </c>
      <c r="H154" t="inlineStr">
        <is>
          <t>Où va le bœuf ? - Idele</t>
        </is>
      </c>
      <c r="I154" t="inlineStr">
        <is>
          <t>Utilisation de la répartition de 2014, en tec</t>
        </is>
      </c>
      <c r="J154" t="inlineStr">
        <is>
          <t>Répartition</t>
        </is>
      </c>
      <c r="K154" t="inlineStr">
        <is>
          <t>Part de viande de gros bovins consommée en RHD</t>
        </is>
      </c>
      <c r="L154" t="inlineStr">
        <is>
          <t>Consommation - IDELE</t>
        </is>
      </c>
      <c r="M154" t="inlineStr">
        <is>
          <t>0</t>
        </is>
      </c>
      <c r="N154" t="n">
        <v>78.40000000000001</v>
      </c>
      <c r="O154" t="inlineStr"/>
      <c r="P154" t="inlineStr"/>
      <c r="Q154" t="inlineStr"/>
      <c r="R154" t="inlineStr"/>
      <c r="S154" t="inlineStr"/>
      <c r="T154" t="n">
        <v>0</v>
      </c>
      <c r="U154" t="n">
        <v>500000000</v>
      </c>
      <c r="V154" t="inlineStr"/>
      <c r="W154" t="inlineStr">
        <is>
          <t>déterminé</t>
        </is>
      </c>
    </row>
    <row r="155" ht="15" customHeight="1">
      <c r="A155" s="154" t="inlineStr">
        <is>
          <t>Viande de gros bovins</t>
        </is>
      </c>
      <c r="B155" t="inlineStr">
        <is>
          <t>Autres IAA</t>
        </is>
      </c>
      <c r="C155" t="inlineStr">
        <is>
          <t>Viande bovine</t>
        </is>
      </c>
      <c r="D155" t="inlineStr">
        <is>
          <t>France</t>
        </is>
      </c>
      <c r="E155" t="inlineStr">
        <is>
          <t>2015</t>
        </is>
      </c>
      <c r="F155" t="inlineStr">
        <is>
          <t>kt</t>
        </is>
      </c>
      <c r="G155" t="inlineStr">
        <is>
          <t>Part de viande de gros bovins transformée = 41 % (Où va le bœuf ? - Idele)</t>
        </is>
      </c>
      <c r="H155" t="inlineStr">
        <is>
          <t>Où va le bœuf ? - Idele</t>
        </is>
      </c>
      <c r="I155" t="inlineStr">
        <is>
          <t>Utilisation de la répartition de 2014, en tec</t>
        </is>
      </c>
      <c r="J155" t="inlineStr">
        <is>
          <t>Répartition</t>
        </is>
      </c>
      <c r="K155" t="inlineStr">
        <is>
          <t>Part de viande de gros bovins transformée</t>
        </is>
      </c>
      <c r="L155" t="inlineStr">
        <is>
          <t>Consommation - IDELE</t>
        </is>
      </c>
      <c r="M155" t="inlineStr">
        <is>
          <t>0</t>
        </is>
      </c>
      <c r="N155" t="n">
        <v>459</v>
      </c>
      <c r="O155" t="inlineStr"/>
      <c r="P155" t="inlineStr"/>
      <c r="Q155" t="inlineStr"/>
      <c r="R155" t="inlineStr"/>
      <c r="S155" t="inlineStr"/>
      <c r="T155" t="n">
        <v>0</v>
      </c>
      <c r="U155" t="n">
        <v>500000000</v>
      </c>
      <c r="V155" t="inlineStr"/>
      <c r="W155" t="inlineStr">
        <is>
          <t>déterminé</t>
        </is>
      </c>
    </row>
    <row r="156" ht="15" customHeight="1">
      <c r="A156" s="154" t="inlineStr">
        <is>
          <t>Viande de gros bovins</t>
        </is>
      </c>
      <c r="B156" t="inlineStr">
        <is>
          <t>Export</t>
        </is>
      </c>
      <c r="C156" t="inlineStr">
        <is>
          <t>Viande bovine</t>
        </is>
      </c>
      <c r="D156" t="inlineStr">
        <is>
          <t>France</t>
        </is>
      </c>
      <c r="E156" t="inlineStr">
        <is>
          <t>2015</t>
        </is>
      </c>
      <c r="F156" t="inlineStr">
        <is>
          <t>kt</t>
        </is>
      </c>
      <c r="G156" t="inlineStr">
        <is>
          <t>Part de viande de gros bovins exportée = 14 % (Où va le bœuf ? - Idele)</t>
        </is>
      </c>
      <c r="H156" t="inlineStr">
        <is>
          <t>Où va le bœuf ? - Idele</t>
        </is>
      </c>
      <c r="I156" t="inlineStr">
        <is>
          <t>Utilisation de la répartition de 2014, en tec</t>
        </is>
      </c>
      <c r="J156" t="inlineStr">
        <is>
          <t>Répartition</t>
        </is>
      </c>
      <c r="K156" t="inlineStr">
        <is>
          <t>Part de viande de gros bovins exportée</t>
        </is>
      </c>
      <c r="L156" t="inlineStr">
        <is>
          <t>Consommation - IDELE</t>
        </is>
      </c>
      <c r="M156" t="inlineStr">
        <is>
          <t>0</t>
        </is>
      </c>
      <c r="N156" t="n">
        <v>157</v>
      </c>
      <c r="O156" t="inlineStr"/>
      <c r="P156" t="inlineStr"/>
      <c r="Q156" t="inlineStr"/>
      <c r="R156" t="inlineStr"/>
      <c r="S156" t="inlineStr"/>
      <c r="T156" t="n">
        <v>0</v>
      </c>
      <c r="U156" t="n">
        <v>500000000</v>
      </c>
      <c r="V156" t="inlineStr"/>
      <c r="W156" t="inlineStr">
        <is>
          <t>déterminé</t>
        </is>
      </c>
    </row>
    <row r="157" ht="15" customHeight="1">
      <c r="A157" s="154" t="inlineStr">
        <is>
          <t>Viande de gros bovins</t>
        </is>
      </c>
      <c r="B157" t="inlineStr">
        <is>
          <t>Alimentation humaine</t>
        </is>
      </c>
      <c r="C157" t="inlineStr">
        <is>
          <t>Viande bovine</t>
        </is>
      </c>
      <c r="D157" t="inlineStr">
        <is>
          <t>France</t>
        </is>
      </c>
      <c r="E157" t="inlineStr">
        <is>
          <t>2015</t>
        </is>
      </c>
      <c r="F157" t="inlineStr">
        <is>
          <t>kt</t>
        </is>
      </c>
      <c r="G157" t="inlineStr"/>
      <c r="H157" t="inlineStr"/>
      <c r="I157" t="inlineStr"/>
      <c r="J157" t="inlineStr"/>
      <c r="K157" t="inlineStr"/>
      <c r="L157" t="inlineStr"/>
      <c r="M157" t="inlineStr"/>
      <c r="N157" t="n">
        <v>963</v>
      </c>
      <c r="O157" t="inlineStr"/>
      <c r="P157" t="inlineStr"/>
      <c r="Q157" t="inlineStr"/>
      <c r="R157" t="inlineStr"/>
      <c r="S157" t="inlineStr"/>
      <c r="T157" t="n">
        <v>0</v>
      </c>
      <c r="U157" t="n">
        <v>500000000</v>
      </c>
      <c r="V157" t="inlineStr"/>
      <c r="W157" t="inlineStr">
        <is>
          <t>déterminé</t>
        </is>
      </c>
    </row>
    <row r="158" ht="15" customHeight="1">
      <c r="A158" s="154" t="inlineStr">
        <is>
          <t>Viande de gros bovins</t>
        </is>
      </c>
      <c r="B158" t="inlineStr">
        <is>
          <t>Circuits spécialisés</t>
        </is>
      </c>
      <c r="C158" t="inlineStr">
        <is>
          <t>Viande bovine</t>
        </is>
      </c>
      <c r="D158" t="inlineStr">
        <is>
          <t>France</t>
        </is>
      </c>
      <c r="E158" t="inlineStr">
        <is>
          <t>2015</t>
        </is>
      </c>
      <c r="F158" t="inlineStr">
        <is>
          <t>kt</t>
        </is>
      </c>
      <c r="G158" t="inlineStr"/>
      <c r="H158" t="inlineStr"/>
      <c r="I158" t="inlineStr"/>
      <c r="J158" t="inlineStr"/>
      <c r="K158" t="inlineStr"/>
      <c r="L158" t="inlineStr"/>
      <c r="M158" t="inlineStr"/>
      <c r="N158" t="n">
        <v>134</v>
      </c>
      <c r="O158" t="inlineStr"/>
      <c r="P158" t="inlineStr"/>
      <c r="Q158" t="inlineStr"/>
      <c r="R158" t="inlineStr"/>
      <c r="S158" t="inlineStr"/>
      <c r="T158" t="n">
        <v>0</v>
      </c>
      <c r="U158" t="n">
        <v>500000000</v>
      </c>
      <c r="V158" t="inlineStr"/>
      <c r="W158" t="inlineStr">
        <is>
          <t>déterminé</t>
        </is>
      </c>
    </row>
    <row r="159" ht="15" customHeight="1">
      <c r="A159" s="154" t="inlineStr">
        <is>
          <t>Viande de gros bovins</t>
        </is>
      </c>
      <c r="B159" t="inlineStr">
        <is>
          <t>Ménages</t>
        </is>
      </c>
      <c r="C159" t="inlineStr">
        <is>
          <t>Viande bovine</t>
        </is>
      </c>
      <c r="D159" t="inlineStr">
        <is>
          <t>France</t>
        </is>
      </c>
      <c r="E159" t="inlineStr">
        <is>
          <t>2015</t>
        </is>
      </c>
      <c r="F159" t="inlineStr">
        <is>
          <t>kt</t>
        </is>
      </c>
      <c r="G159" t="inlineStr"/>
      <c r="H159" t="inlineStr"/>
      <c r="I159" t="inlineStr"/>
      <c r="J159" t="inlineStr"/>
      <c r="K159" t="inlineStr"/>
      <c r="L159" t="inlineStr"/>
      <c r="M159" t="inlineStr"/>
      <c r="N159" t="n">
        <v>425</v>
      </c>
      <c r="O159" t="inlineStr"/>
      <c r="P159" t="inlineStr"/>
      <c r="Q159" t="inlineStr"/>
      <c r="R159" t="inlineStr"/>
      <c r="S159" t="inlineStr"/>
      <c r="T159" t="n">
        <v>0</v>
      </c>
      <c r="U159" t="n">
        <v>500000000</v>
      </c>
      <c r="V159" t="inlineStr"/>
      <c r="W159" t="inlineStr">
        <is>
          <t>déterminé</t>
        </is>
      </c>
    </row>
    <row r="160" ht="15" customHeight="1">
      <c r="A160" s="154" t="inlineStr">
        <is>
          <t>Viande de gros bovins</t>
        </is>
      </c>
      <c r="B160" t="inlineStr">
        <is>
          <t>Circuits généralistes</t>
        </is>
      </c>
      <c r="C160" t="inlineStr">
        <is>
          <t>Viande bovine</t>
        </is>
      </c>
      <c r="D160" t="inlineStr">
        <is>
          <t>France</t>
        </is>
      </c>
      <c r="E160" t="inlineStr">
        <is>
          <t>2015</t>
        </is>
      </c>
      <c r="F160" t="inlineStr">
        <is>
          <t>kt</t>
        </is>
      </c>
      <c r="G160" t="inlineStr"/>
      <c r="H160" t="inlineStr"/>
      <c r="I160" t="inlineStr"/>
      <c r="J160" t="inlineStr"/>
      <c r="K160" t="inlineStr"/>
      <c r="L160" t="inlineStr"/>
      <c r="M160" t="inlineStr"/>
      <c r="N160" t="n">
        <v>291</v>
      </c>
      <c r="O160" t="inlineStr"/>
      <c r="P160" t="inlineStr"/>
      <c r="Q160" t="inlineStr"/>
      <c r="R160" t="inlineStr"/>
      <c r="S160" t="inlineStr"/>
      <c r="T160" t="n">
        <v>0</v>
      </c>
      <c r="U160" t="n">
        <v>500000000</v>
      </c>
      <c r="V160" t="inlineStr"/>
      <c r="W160" t="inlineStr">
        <is>
          <t>déterminé</t>
        </is>
      </c>
    </row>
    <row r="161" ht="15" customHeight="1">
      <c r="A161" s="154" t="inlineStr">
        <is>
          <t>Viande de gros bovins</t>
        </is>
      </c>
      <c r="B161" t="inlineStr">
        <is>
          <t>Usages alimentaires</t>
        </is>
      </c>
      <c r="C161" t="inlineStr">
        <is>
          <t>Viande bovine</t>
        </is>
      </c>
      <c r="D161" t="inlineStr">
        <is>
          <t>France</t>
        </is>
      </c>
      <c r="E161" t="inlineStr">
        <is>
          <t>2015</t>
        </is>
      </c>
      <c r="F161" t="inlineStr">
        <is>
          <t>kt</t>
        </is>
      </c>
      <c r="G161" t="inlineStr"/>
      <c r="H161" t="inlineStr"/>
      <c r="I161" t="inlineStr"/>
      <c r="J161" t="inlineStr"/>
      <c r="K161" t="inlineStr"/>
      <c r="L161" t="inlineStr"/>
      <c r="M161" t="inlineStr"/>
      <c r="N161" t="n">
        <v>963</v>
      </c>
      <c r="O161" t="inlineStr"/>
      <c r="P161" t="inlineStr"/>
      <c r="Q161" t="inlineStr"/>
      <c r="R161" t="inlineStr"/>
      <c r="S161" t="inlineStr"/>
      <c r="T161" t="n">
        <v>0</v>
      </c>
      <c r="U161" t="n">
        <v>500000000</v>
      </c>
      <c r="V161" t="inlineStr"/>
      <c r="W161" t="inlineStr">
        <is>
          <t>déterminé</t>
        </is>
      </c>
    </row>
    <row r="162" ht="15" customHeight="1">
      <c r="A162" s="154" t="inlineStr">
        <is>
          <t>Viande de gros bovins</t>
        </is>
      </c>
      <c r="B162" t="inlineStr">
        <is>
          <t>Débouchés</t>
        </is>
      </c>
      <c r="C162" t="inlineStr">
        <is>
          <t>Viande bovine</t>
        </is>
      </c>
      <c r="D162" t="inlineStr">
        <is>
          <t>France</t>
        </is>
      </c>
      <c r="E162" t="inlineStr">
        <is>
          <t>2015</t>
        </is>
      </c>
      <c r="F162" t="inlineStr">
        <is>
          <t>kt</t>
        </is>
      </c>
      <c r="G162" t="inlineStr"/>
      <c r="H162" t="inlineStr"/>
      <c r="I162" t="inlineStr"/>
      <c r="J162" t="inlineStr"/>
      <c r="K162" t="inlineStr"/>
      <c r="L162" t="inlineStr"/>
      <c r="M162" t="inlineStr"/>
      <c r="N162" t="n">
        <v>963</v>
      </c>
      <c r="O162" t="inlineStr"/>
      <c r="P162" t="inlineStr"/>
      <c r="Q162" t="inlineStr"/>
      <c r="R162" t="inlineStr"/>
      <c r="S162" t="inlineStr"/>
      <c r="T162" t="n">
        <v>0</v>
      </c>
      <c r="U162" t="n">
        <v>500000000</v>
      </c>
      <c r="V162" t="inlineStr"/>
      <c r="W162" t="inlineStr">
        <is>
          <t>déterminé</t>
        </is>
      </c>
    </row>
    <row r="163" ht="15" customHeight="1">
      <c r="A163" s="154" t="inlineStr">
        <is>
          <t>Matières issues de coproduits</t>
        </is>
      </c>
      <c r="B163" t="inlineStr">
        <is>
          <t>Energie</t>
        </is>
      </c>
      <c r="C163" t="inlineStr">
        <is>
          <t>Viande bovine</t>
        </is>
      </c>
      <c r="D163" t="inlineStr">
        <is>
          <t>France</t>
        </is>
      </c>
      <c r="E163" t="inlineStr">
        <is>
          <t>2015</t>
        </is>
      </c>
      <c r="F163" t="inlineStr">
        <is>
          <t>kt</t>
        </is>
      </c>
      <c r="G163" t="inlineStr"/>
      <c r="H163" t="inlineStr"/>
      <c r="I163" t="inlineStr"/>
      <c r="J163" t="inlineStr"/>
      <c r="K163" t="inlineStr"/>
      <c r="L163" t="inlineStr"/>
      <c r="M163" t="inlineStr"/>
      <c r="N163" t="n">
        <v>37.4</v>
      </c>
      <c r="O163" t="n">
        <v>6.57</v>
      </c>
      <c r="P163" t="n">
        <v>374</v>
      </c>
      <c r="Q163" t="inlineStr"/>
      <c r="R163" t="inlineStr"/>
      <c r="S163" t="inlineStr"/>
      <c r="T163" t="n">
        <v>0</v>
      </c>
      <c r="U163" t="n">
        <v>500000000</v>
      </c>
      <c r="V163" t="inlineStr"/>
      <c r="W163" t="inlineStr">
        <is>
          <t>libre</t>
        </is>
      </c>
    </row>
    <row r="164" ht="15" customHeight="1">
      <c r="A164" s="154" t="inlineStr">
        <is>
          <t>Matières issues de coproduits</t>
        </is>
      </c>
      <c r="B164" t="inlineStr">
        <is>
          <t>Fertilisation</t>
        </is>
      </c>
      <c r="C164" t="inlineStr">
        <is>
          <t>Viande bovine</t>
        </is>
      </c>
      <c r="D164" t="inlineStr">
        <is>
          <t>France</t>
        </is>
      </c>
      <c r="E164" t="inlineStr">
        <is>
          <t>2015</t>
        </is>
      </c>
      <c r="F164" t="inlineStr">
        <is>
          <t>kt</t>
        </is>
      </c>
      <c r="G164" t="inlineStr"/>
      <c r="H164" t="inlineStr"/>
      <c r="I164" t="inlineStr"/>
      <c r="J164" t="inlineStr"/>
      <c r="K164" t="inlineStr"/>
      <c r="L164" t="inlineStr"/>
      <c r="M164" t="inlineStr"/>
      <c r="N164" t="n">
        <v>32.7</v>
      </c>
      <c r="O164" t="n">
        <v>8.25</v>
      </c>
      <c r="P164" t="n">
        <v>375</v>
      </c>
      <c r="Q164" t="inlineStr"/>
      <c r="R164" t="inlineStr"/>
      <c r="S164" t="inlineStr"/>
      <c r="T164" t="n">
        <v>0</v>
      </c>
      <c r="U164" t="n">
        <v>500000000</v>
      </c>
      <c r="V164" t="inlineStr"/>
      <c r="W164" t="inlineStr">
        <is>
          <t>libre</t>
        </is>
      </c>
    </row>
    <row r="165" ht="15" customHeight="1">
      <c r="A165" s="154" t="inlineStr">
        <is>
          <t>Matières issues de coproduits</t>
        </is>
      </c>
      <c r="B165" t="inlineStr">
        <is>
          <t>Alimentation animale rente</t>
        </is>
      </c>
      <c r="C165" t="inlineStr">
        <is>
          <t>Viande bovine</t>
        </is>
      </c>
      <c r="D165" t="inlineStr">
        <is>
          <t>France</t>
        </is>
      </c>
      <c r="E165" t="inlineStr">
        <is>
          <t>2015</t>
        </is>
      </c>
      <c r="F165" t="inlineStr">
        <is>
          <t>kt</t>
        </is>
      </c>
      <c r="G165" t="inlineStr"/>
      <c r="H165" t="inlineStr"/>
      <c r="I165" t="inlineStr"/>
      <c r="J165" t="inlineStr"/>
      <c r="K165" t="inlineStr"/>
      <c r="L165" t="inlineStr"/>
      <c r="M165" t="inlineStr"/>
      <c r="N165" t="n">
        <v>19.6</v>
      </c>
      <c r="O165" t="inlineStr"/>
      <c r="P165" t="inlineStr"/>
      <c r="Q165" t="inlineStr"/>
      <c r="R165" t="inlineStr"/>
      <c r="S165" t="inlineStr"/>
      <c r="T165" t="n">
        <v>0</v>
      </c>
      <c r="U165" t="n">
        <v>500000000</v>
      </c>
      <c r="V165" t="inlineStr"/>
      <c r="W165" t="inlineStr">
        <is>
          <t>déterminé</t>
        </is>
      </c>
    </row>
    <row r="166" ht="15" customHeight="1">
      <c r="A166" s="154" t="inlineStr">
        <is>
          <t>Matières issues de coproduits</t>
        </is>
      </c>
      <c r="B166" t="inlineStr">
        <is>
          <t>Petfood</t>
        </is>
      </c>
      <c r="C166" t="inlineStr">
        <is>
          <t>Viande bovine</t>
        </is>
      </c>
      <c r="D166" t="inlineStr">
        <is>
          <t>France</t>
        </is>
      </c>
      <c r="E166" t="inlineStr">
        <is>
          <t>2015</t>
        </is>
      </c>
      <c r="F166" t="inlineStr">
        <is>
          <t>kt</t>
        </is>
      </c>
      <c r="G166" t="inlineStr"/>
      <c r="H166" t="inlineStr"/>
      <c r="I166" t="inlineStr"/>
      <c r="J166" t="inlineStr"/>
      <c r="K166" t="inlineStr"/>
      <c r="L166" t="inlineStr"/>
      <c r="M166" t="inlineStr"/>
      <c r="N166" t="n">
        <v>145</v>
      </c>
      <c r="O166" t="inlineStr"/>
      <c r="P166" t="inlineStr"/>
      <c r="Q166" t="inlineStr"/>
      <c r="R166" t="inlineStr"/>
      <c r="S166" t="inlineStr"/>
      <c r="T166" t="n">
        <v>0</v>
      </c>
      <c r="U166" t="n">
        <v>500000000</v>
      </c>
      <c r="V166" t="inlineStr"/>
      <c r="W166" t="inlineStr">
        <is>
          <t>déterminé</t>
        </is>
      </c>
    </row>
    <row r="167" ht="15" customHeight="1">
      <c r="A167" s="154" t="inlineStr">
        <is>
          <t>Matières issues de coproduits</t>
        </is>
      </c>
      <c r="B167" t="inlineStr">
        <is>
          <t>Aquaculture</t>
        </is>
      </c>
      <c r="C167" t="inlineStr">
        <is>
          <t>Viande bovine</t>
        </is>
      </c>
      <c r="D167" t="inlineStr">
        <is>
          <t>France</t>
        </is>
      </c>
      <c r="E167" t="inlineStr">
        <is>
          <t>2015</t>
        </is>
      </c>
      <c r="F167" t="inlineStr">
        <is>
          <t>kt</t>
        </is>
      </c>
      <c r="G167" t="inlineStr"/>
      <c r="H167" t="inlineStr"/>
      <c r="I167" t="inlineStr"/>
      <c r="J167" t="inlineStr"/>
      <c r="K167" t="inlineStr"/>
      <c r="L167" t="inlineStr"/>
      <c r="M167" t="inlineStr"/>
      <c r="N167" t="n">
        <v>0</v>
      </c>
      <c r="O167" t="inlineStr"/>
      <c r="P167" t="inlineStr"/>
      <c r="Q167" t="inlineStr"/>
      <c r="R167" t="inlineStr"/>
      <c r="S167" t="inlineStr"/>
      <c r="T167" t="n">
        <v>0</v>
      </c>
      <c r="U167" t="n">
        <v>500000000</v>
      </c>
      <c r="V167" t="inlineStr"/>
      <c r="W167" t="inlineStr">
        <is>
          <t>déterminé</t>
        </is>
      </c>
    </row>
    <row r="168" ht="15" customHeight="1">
      <c r="A168" s="154" t="inlineStr">
        <is>
          <t>Matières issues de coproduits</t>
        </is>
      </c>
      <c r="B168" t="inlineStr">
        <is>
          <t>Autres industries</t>
        </is>
      </c>
      <c r="C168" t="inlineStr">
        <is>
          <t>Viande bovine</t>
        </is>
      </c>
      <c r="D168" t="inlineStr">
        <is>
          <t>France</t>
        </is>
      </c>
      <c r="E168" t="inlineStr">
        <is>
          <t>2015</t>
        </is>
      </c>
      <c r="F168" t="inlineStr">
        <is>
          <t>kt</t>
        </is>
      </c>
      <c r="G168" t="inlineStr"/>
      <c r="H168" t="inlineStr"/>
      <c r="I168" t="inlineStr"/>
      <c r="J168" t="inlineStr"/>
      <c r="K168" t="inlineStr"/>
      <c r="L168" t="inlineStr"/>
      <c r="M168" t="inlineStr"/>
      <c r="N168" t="n">
        <v>25.1</v>
      </c>
      <c r="O168" t="inlineStr"/>
      <c r="P168" t="inlineStr"/>
      <c r="Q168" t="inlineStr"/>
      <c r="R168" t="inlineStr"/>
      <c r="S168" t="inlineStr"/>
      <c r="T168" t="n">
        <v>0</v>
      </c>
      <c r="U168" t="n">
        <v>500000000</v>
      </c>
      <c r="V168" t="inlineStr"/>
      <c r="W168" t="inlineStr">
        <is>
          <t>déterminé</t>
        </is>
      </c>
    </row>
    <row r="169" ht="15" customHeight="1">
      <c r="A169" s="154" t="inlineStr">
        <is>
          <t>Matières issues de coproduits</t>
        </is>
      </c>
      <c r="B169" t="inlineStr">
        <is>
          <t>Autres usages (ou usages inconnus)</t>
        </is>
      </c>
      <c r="C169" t="inlineStr">
        <is>
          <t>Viande bovine</t>
        </is>
      </c>
      <c r="D169" t="inlineStr">
        <is>
          <t>France</t>
        </is>
      </c>
      <c r="E169" t="inlineStr">
        <is>
          <t>2015</t>
        </is>
      </c>
      <c r="F169" t="inlineStr">
        <is>
          <t>kt</t>
        </is>
      </c>
      <c r="G169" t="inlineStr"/>
      <c r="H169" t="inlineStr"/>
      <c r="I169" t="inlineStr"/>
      <c r="J169" t="inlineStr"/>
      <c r="K169" t="inlineStr"/>
      <c r="L169" t="inlineStr"/>
      <c r="M169" t="inlineStr"/>
      <c r="N169" t="n">
        <v>0</v>
      </c>
      <c r="O169" t="inlineStr"/>
      <c r="P169" t="inlineStr"/>
      <c r="Q169" t="inlineStr"/>
      <c r="R169" t="inlineStr"/>
      <c r="S169" t="inlineStr"/>
      <c r="T169" t="n">
        <v>0</v>
      </c>
      <c r="U169" t="n">
        <v>500000000</v>
      </c>
      <c r="V169" t="inlineStr"/>
      <c r="W169" t="inlineStr">
        <is>
          <t>déterminé</t>
        </is>
      </c>
    </row>
    <row r="170" ht="15" customHeight="1">
      <c r="A170" s="154" t="inlineStr">
        <is>
          <t>Matières issues de coproduits</t>
        </is>
      </c>
      <c r="B170" t="inlineStr">
        <is>
          <t>Export</t>
        </is>
      </c>
      <c r="C170" t="inlineStr">
        <is>
          <t>Viande bovine</t>
        </is>
      </c>
      <c r="D170" t="inlineStr">
        <is>
          <t>France</t>
        </is>
      </c>
      <c r="E170" t="inlineStr">
        <is>
          <t>2015</t>
        </is>
      </c>
      <c r="F170" t="inlineStr">
        <is>
          <t>kt</t>
        </is>
      </c>
      <c r="G170" t="inlineStr"/>
      <c r="H170" t="inlineStr"/>
      <c r="I170" t="inlineStr"/>
      <c r="J170" t="inlineStr"/>
      <c r="K170" t="inlineStr"/>
      <c r="L170" t="inlineStr"/>
      <c r="M170" t="inlineStr"/>
      <c r="N170" t="n">
        <v>275</v>
      </c>
      <c r="O170" t="inlineStr"/>
      <c r="P170" t="inlineStr"/>
      <c r="Q170" t="inlineStr"/>
      <c r="R170" t="inlineStr"/>
      <c r="S170" t="inlineStr"/>
      <c r="T170" t="n">
        <v>0</v>
      </c>
      <c r="U170" t="n">
        <v>500000000</v>
      </c>
      <c r="V170" t="inlineStr"/>
      <c r="W170" t="inlineStr">
        <is>
          <t>déterminé</t>
        </is>
      </c>
    </row>
    <row r="171" ht="15" customHeight="1">
      <c r="A171" s="154" t="inlineStr">
        <is>
          <t>Matières issues de coproduits</t>
        </is>
      </c>
      <c r="B171" t="inlineStr">
        <is>
          <t>Alimentation animale</t>
        </is>
      </c>
      <c r="C171" t="inlineStr">
        <is>
          <t>Viande bovine</t>
        </is>
      </c>
      <c r="D171" t="inlineStr">
        <is>
          <t>France</t>
        </is>
      </c>
      <c r="E171" t="inlineStr">
        <is>
          <t>2015</t>
        </is>
      </c>
      <c r="F171" t="inlineStr">
        <is>
          <t>kt</t>
        </is>
      </c>
      <c r="G171" t="inlineStr"/>
      <c r="H171" t="inlineStr"/>
      <c r="I171" t="inlineStr"/>
      <c r="J171" t="inlineStr"/>
      <c r="K171" t="inlineStr"/>
      <c r="L171" t="inlineStr"/>
      <c r="M171" t="inlineStr"/>
      <c r="N171" t="n">
        <v>165</v>
      </c>
      <c r="O171" t="inlineStr"/>
      <c r="P171" t="inlineStr"/>
      <c r="Q171" t="inlineStr"/>
      <c r="R171" t="inlineStr"/>
      <c r="S171" t="inlineStr"/>
      <c r="T171" t="n">
        <v>0</v>
      </c>
      <c r="U171" t="n">
        <v>500000000</v>
      </c>
      <c r="V171" t="inlineStr"/>
      <c r="W171" t="inlineStr">
        <is>
          <t>déterminé</t>
        </is>
      </c>
    </row>
    <row r="172" ht="15" customHeight="1">
      <c r="A172" s="154" t="inlineStr">
        <is>
          <t>Matières issues de coproduits</t>
        </is>
      </c>
      <c r="B172" t="inlineStr">
        <is>
          <t>Usages alimentaires</t>
        </is>
      </c>
      <c r="C172" t="inlineStr">
        <is>
          <t>Viande bovine</t>
        </is>
      </c>
      <c r="D172" t="inlineStr">
        <is>
          <t>France</t>
        </is>
      </c>
      <c r="E172" t="inlineStr">
        <is>
          <t>2015</t>
        </is>
      </c>
      <c r="F172" t="inlineStr">
        <is>
          <t>kt</t>
        </is>
      </c>
      <c r="G172" t="inlineStr"/>
      <c r="H172" t="inlineStr"/>
      <c r="I172" t="inlineStr"/>
      <c r="J172" t="inlineStr"/>
      <c r="K172" t="inlineStr"/>
      <c r="L172" t="inlineStr"/>
      <c r="M172" t="inlineStr"/>
      <c r="N172" t="n">
        <v>178</v>
      </c>
      <c r="O172" t="inlineStr"/>
      <c r="P172" t="inlineStr"/>
      <c r="Q172" t="inlineStr"/>
      <c r="R172" t="inlineStr"/>
      <c r="S172" t="inlineStr"/>
      <c r="T172" t="n">
        <v>0</v>
      </c>
      <c r="U172" t="n">
        <v>500000000</v>
      </c>
      <c r="V172" t="inlineStr"/>
      <c r="W172" t="inlineStr">
        <is>
          <t>déterminé</t>
        </is>
      </c>
    </row>
    <row r="173" ht="15" customHeight="1">
      <c r="A173" s="154" t="inlineStr">
        <is>
          <t>Matières issues de coproduits</t>
        </is>
      </c>
      <c r="B173" t="inlineStr">
        <is>
          <t>Débouchés</t>
        </is>
      </c>
      <c r="C173" t="inlineStr">
        <is>
          <t>Viande bovine</t>
        </is>
      </c>
      <c r="D173" t="inlineStr">
        <is>
          <t>France</t>
        </is>
      </c>
      <c r="E173" t="inlineStr">
        <is>
          <t>2015</t>
        </is>
      </c>
      <c r="F173" t="inlineStr">
        <is>
          <t>kt</t>
        </is>
      </c>
      <c r="G173" t="inlineStr"/>
      <c r="H173" t="inlineStr"/>
      <c r="I173" t="inlineStr"/>
      <c r="J173" t="inlineStr"/>
      <c r="K173" t="inlineStr"/>
      <c r="L173" t="inlineStr"/>
      <c r="M173" t="inlineStr"/>
      <c r="N173" t="n">
        <v>273</v>
      </c>
      <c r="O173" t="n">
        <v>218</v>
      </c>
      <c r="P173" t="n">
        <v>585</v>
      </c>
      <c r="Q173" t="inlineStr"/>
      <c r="R173" t="inlineStr"/>
      <c r="S173" t="inlineStr"/>
      <c r="T173" t="n">
        <v>0</v>
      </c>
      <c r="U173" t="n">
        <v>500000000</v>
      </c>
      <c r="V173" t="inlineStr"/>
      <c r="W173" t="inlineStr">
        <is>
          <t>libre</t>
        </is>
      </c>
    </row>
    <row r="174" ht="15" customHeight="1">
      <c r="A174" s="154" t="inlineStr">
        <is>
          <t>Matières issues de coproduits</t>
        </is>
      </c>
      <c r="B174" t="inlineStr">
        <is>
          <t>Usages non-alimentaires</t>
        </is>
      </c>
      <c r="C174" t="inlineStr">
        <is>
          <t>Viande bovine</t>
        </is>
      </c>
      <c r="D174" t="inlineStr">
        <is>
          <t>France</t>
        </is>
      </c>
      <c r="E174" t="inlineStr">
        <is>
          <t>2015</t>
        </is>
      </c>
      <c r="F174" t="inlineStr">
        <is>
          <t>kt</t>
        </is>
      </c>
      <c r="G174" t="inlineStr"/>
      <c r="H174" t="inlineStr"/>
      <c r="I174" t="inlineStr"/>
      <c r="J174" t="inlineStr"/>
      <c r="K174" t="inlineStr"/>
      <c r="L174" t="inlineStr"/>
      <c r="M174" t="inlineStr"/>
      <c r="N174" t="n">
        <v>95.2</v>
      </c>
      <c r="O174" t="n">
        <v>39.9</v>
      </c>
      <c r="P174" t="n">
        <v>407</v>
      </c>
      <c r="Q174" t="inlineStr"/>
      <c r="R174" t="inlineStr"/>
      <c r="S174" t="inlineStr"/>
      <c r="T174" t="n">
        <v>0</v>
      </c>
      <c r="U174" t="n">
        <v>500000000</v>
      </c>
      <c r="V174" t="inlineStr"/>
      <c r="W174" t="inlineStr">
        <is>
          <t>libre</t>
        </is>
      </c>
    </row>
    <row r="175" ht="15" customHeight="1">
      <c r="A175" s="154" t="inlineStr">
        <is>
          <t>Matières issues de coproduits</t>
        </is>
      </c>
      <c r="B175" t="inlineStr">
        <is>
          <t>Autres IAA</t>
        </is>
      </c>
      <c r="C175" t="inlineStr">
        <is>
          <t>Viande bovine</t>
        </is>
      </c>
      <c r="D175" t="inlineStr">
        <is>
          <t>France</t>
        </is>
      </c>
      <c r="E175" t="inlineStr">
        <is>
          <t>2015</t>
        </is>
      </c>
      <c r="F175" t="inlineStr">
        <is>
          <t>kt</t>
        </is>
      </c>
      <c r="G175" t="inlineStr"/>
      <c r="H175" t="inlineStr"/>
      <c r="I175" t="inlineStr"/>
      <c r="J175" t="inlineStr"/>
      <c r="K175" t="inlineStr"/>
      <c r="L175" t="inlineStr"/>
      <c r="M175" t="inlineStr"/>
      <c r="N175" t="n">
        <v>13.5</v>
      </c>
      <c r="O175" t="inlineStr"/>
      <c r="P175" t="inlineStr"/>
      <c r="Q175" t="inlineStr"/>
      <c r="R175" t="inlineStr"/>
      <c r="S175" t="inlineStr"/>
      <c r="T175" t="n">
        <v>0</v>
      </c>
      <c r="U175" t="n">
        <v>500000000</v>
      </c>
      <c r="V175" t="inlineStr"/>
      <c r="W175" t="inlineStr">
        <is>
          <t>déterminé</t>
        </is>
      </c>
    </row>
    <row r="176" ht="15" customHeight="1">
      <c r="A176" s="154" t="inlineStr">
        <is>
          <t>Matières issues de coproduits</t>
        </is>
      </c>
      <c r="B176" t="inlineStr">
        <is>
          <t>Alimentation humaine</t>
        </is>
      </c>
      <c r="C176" t="inlineStr">
        <is>
          <t>Viande bovine</t>
        </is>
      </c>
      <c r="D176" t="inlineStr">
        <is>
          <t>France</t>
        </is>
      </c>
      <c r="E176" t="inlineStr">
        <is>
          <t>2015</t>
        </is>
      </c>
      <c r="F176" t="inlineStr">
        <is>
          <t>kt</t>
        </is>
      </c>
      <c r="G176" t="inlineStr"/>
      <c r="H176" t="inlineStr"/>
      <c r="I176" t="inlineStr"/>
      <c r="J176" t="inlineStr"/>
      <c r="K176" t="inlineStr"/>
      <c r="L176" t="inlineStr"/>
      <c r="M176" t="inlineStr"/>
      <c r="N176" t="n">
        <v>13.5</v>
      </c>
      <c r="O176" t="inlineStr"/>
      <c r="P176" t="inlineStr"/>
      <c r="Q176" t="inlineStr"/>
      <c r="R176" t="inlineStr"/>
      <c r="S176" t="inlineStr"/>
      <c r="T176" t="n">
        <v>0</v>
      </c>
      <c r="U176" t="n">
        <v>500000000</v>
      </c>
      <c r="V176" t="inlineStr"/>
      <c r="W176" t="inlineStr">
        <is>
          <t>déterminé</t>
        </is>
      </c>
    </row>
    <row r="177" ht="15" customHeight="1">
      <c r="A177" s="154" t="inlineStr">
        <is>
          <t>Produits transformés</t>
        </is>
      </c>
      <c r="B177" t="inlineStr">
        <is>
          <t>Energie</t>
        </is>
      </c>
      <c r="C177" t="inlineStr">
        <is>
          <t>Viande bovine</t>
        </is>
      </c>
      <c r="D177" t="inlineStr">
        <is>
          <t>France</t>
        </is>
      </c>
      <c r="E177" t="inlineStr">
        <is>
          <t>2015</t>
        </is>
      </c>
      <c r="F177" t="inlineStr">
        <is>
          <t>kt</t>
        </is>
      </c>
      <c r="G177" t="inlineStr"/>
      <c r="H177" t="inlineStr"/>
      <c r="I177" t="inlineStr"/>
      <c r="J177" t="inlineStr"/>
      <c r="K177" t="inlineStr"/>
      <c r="L177" t="inlineStr"/>
      <c r="M177" t="inlineStr"/>
      <c r="N177" t="n">
        <v>37.4</v>
      </c>
      <c r="O177" t="n">
        <v>6.57</v>
      </c>
      <c r="P177" t="n">
        <v>373.57</v>
      </c>
      <c r="Q177" t="inlineStr"/>
      <c r="R177" t="inlineStr"/>
      <c r="S177" t="inlineStr"/>
      <c r="T177" t="n">
        <v>0</v>
      </c>
      <c r="U177" t="n">
        <v>500000000</v>
      </c>
      <c r="V177" t="inlineStr"/>
      <c r="W177" t="inlineStr">
        <is>
          <t>libre</t>
        </is>
      </c>
    </row>
    <row r="178" ht="15" customHeight="1">
      <c r="A178" s="154" t="inlineStr">
        <is>
          <t>Produits transformés</t>
        </is>
      </c>
      <c r="B178" t="inlineStr">
        <is>
          <t>Fertilisation</t>
        </is>
      </c>
      <c r="C178" t="inlineStr">
        <is>
          <t>Viande bovine</t>
        </is>
      </c>
      <c r="D178" t="inlineStr">
        <is>
          <t>France</t>
        </is>
      </c>
      <c r="E178" t="inlineStr">
        <is>
          <t>2015</t>
        </is>
      </c>
      <c r="F178" t="inlineStr">
        <is>
          <t>kt</t>
        </is>
      </c>
      <c r="G178" t="inlineStr"/>
      <c r="H178" t="inlineStr"/>
      <c r="I178" t="inlineStr"/>
      <c r="J178" t="inlineStr"/>
      <c r="K178" t="inlineStr"/>
      <c r="L178" t="inlineStr"/>
      <c r="M178" t="inlineStr"/>
      <c r="N178" t="n">
        <v>32.7</v>
      </c>
      <c r="O178" t="n">
        <v>8.25</v>
      </c>
      <c r="P178" t="n">
        <v>375</v>
      </c>
      <c r="Q178" t="inlineStr"/>
      <c r="R178" t="inlineStr"/>
      <c r="S178" t="inlineStr"/>
      <c r="T178" t="n">
        <v>0</v>
      </c>
      <c r="U178" t="n">
        <v>500000000</v>
      </c>
      <c r="V178" t="inlineStr"/>
      <c r="W178" t="inlineStr">
        <is>
          <t>libre</t>
        </is>
      </c>
    </row>
    <row r="179" ht="15" customHeight="1">
      <c r="A179" s="154" t="inlineStr">
        <is>
          <t>Produits transformés</t>
        </is>
      </c>
      <c r="B179" t="inlineStr">
        <is>
          <t>Alimentation animale rente</t>
        </is>
      </c>
      <c r="C179" t="inlineStr">
        <is>
          <t>Viande bovine</t>
        </is>
      </c>
      <c r="D179" t="inlineStr">
        <is>
          <t>France</t>
        </is>
      </c>
      <c r="E179" t="inlineStr">
        <is>
          <t>2015</t>
        </is>
      </c>
      <c r="F179" t="inlineStr">
        <is>
          <t>kt</t>
        </is>
      </c>
      <c r="G179" t="inlineStr"/>
      <c r="H179" t="inlineStr"/>
      <c r="I179" t="inlineStr"/>
      <c r="J179" t="inlineStr"/>
      <c r="K179" t="inlineStr"/>
      <c r="L179" t="inlineStr"/>
      <c r="M179" t="inlineStr"/>
      <c r="N179" t="n">
        <v>19.6</v>
      </c>
      <c r="O179" t="inlineStr"/>
      <c r="P179" t="inlineStr"/>
      <c r="Q179" t="inlineStr"/>
      <c r="R179" t="inlineStr"/>
      <c r="S179" t="inlineStr"/>
      <c r="T179" t="n">
        <v>0</v>
      </c>
      <c r="U179" t="n">
        <v>500000000</v>
      </c>
      <c r="V179" t="inlineStr"/>
      <c r="W179" t="inlineStr">
        <is>
          <t>déterminé</t>
        </is>
      </c>
    </row>
    <row r="180" ht="15" customHeight="1">
      <c r="A180" s="154" t="inlineStr">
        <is>
          <t>Produits transformés</t>
        </is>
      </c>
      <c r="B180" t="inlineStr">
        <is>
          <t>Petfood</t>
        </is>
      </c>
      <c r="C180" t="inlineStr">
        <is>
          <t>Viande bovine</t>
        </is>
      </c>
      <c r="D180" t="inlineStr">
        <is>
          <t>France</t>
        </is>
      </c>
      <c r="E180" t="inlineStr">
        <is>
          <t>2015</t>
        </is>
      </c>
      <c r="F180" t="inlineStr">
        <is>
          <t>kt</t>
        </is>
      </c>
      <c r="G180" t="inlineStr"/>
      <c r="H180" t="inlineStr"/>
      <c r="I180" t="inlineStr"/>
      <c r="J180" t="inlineStr"/>
      <c r="K180" t="inlineStr"/>
      <c r="L180" t="inlineStr"/>
      <c r="M180" t="inlineStr"/>
      <c r="N180" t="n">
        <v>145</v>
      </c>
      <c r="O180" t="inlineStr"/>
      <c r="P180" t="inlineStr"/>
      <c r="Q180" t="inlineStr"/>
      <c r="R180" t="inlineStr"/>
      <c r="S180" t="inlineStr"/>
      <c r="T180" t="n">
        <v>0</v>
      </c>
      <c r="U180" t="n">
        <v>500000000</v>
      </c>
      <c r="V180" t="inlineStr"/>
      <c r="W180" t="inlineStr">
        <is>
          <t>déterminé</t>
        </is>
      </c>
    </row>
    <row r="181" ht="15" customHeight="1">
      <c r="A181" s="154" t="inlineStr">
        <is>
          <t>Produits transformés</t>
        </is>
      </c>
      <c r="B181" t="inlineStr">
        <is>
          <t>Aquaculture</t>
        </is>
      </c>
      <c r="C181" t="inlineStr">
        <is>
          <t>Viande bovine</t>
        </is>
      </c>
      <c r="D181" t="inlineStr">
        <is>
          <t>France</t>
        </is>
      </c>
      <c r="E181" t="inlineStr">
        <is>
          <t>2015</t>
        </is>
      </c>
      <c r="F181" t="inlineStr">
        <is>
          <t>kt</t>
        </is>
      </c>
      <c r="G181" t="inlineStr"/>
      <c r="H181" t="inlineStr"/>
      <c r="I181" t="inlineStr"/>
      <c r="J181" t="inlineStr"/>
      <c r="K181" t="inlineStr"/>
      <c r="L181" t="inlineStr"/>
      <c r="M181" t="inlineStr"/>
      <c r="N181" t="n">
        <v>0</v>
      </c>
      <c r="O181" t="inlineStr"/>
      <c r="P181" t="inlineStr"/>
      <c r="Q181" t="inlineStr"/>
      <c r="R181" t="inlineStr"/>
      <c r="S181" t="inlineStr"/>
      <c r="T181" t="n">
        <v>0</v>
      </c>
      <c r="U181" t="n">
        <v>500000000</v>
      </c>
      <c r="V181" t="inlineStr"/>
      <c r="W181" t="inlineStr">
        <is>
          <t>déterminé</t>
        </is>
      </c>
    </row>
    <row r="182" ht="15" customHeight="1">
      <c r="A182" s="154" t="inlineStr">
        <is>
          <t>Produits transformés</t>
        </is>
      </c>
      <c r="B182" t="inlineStr">
        <is>
          <t>Autres industries</t>
        </is>
      </c>
      <c r="C182" t="inlineStr">
        <is>
          <t>Viande bovine</t>
        </is>
      </c>
      <c r="D182" t="inlineStr">
        <is>
          <t>France</t>
        </is>
      </c>
      <c r="E182" t="inlineStr">
        <is>
          <t>2015</t>
        </is>
      </c>
      <c r="F182" t="inlineStr">
        <is>
          <t>kt</t>
        </is>
      </c>
      <c r="G182" t="inlineStr"/>
      <c r="H182" t="inlineStr"/>
      <c r="I182" t="inlineStr"/>
      <c r="J182" t="inlineStr"/>
      <c r="K182" t="inlineStr"/>
      <c r="L182" t="inlineStr"/>
      <c r="M182" t="inlineStr"/>
      <c r="N182" t="n">
        <v>25.1</v>
      </c>
      <c r="O182" t="inlineStr"/>
      <c r="P182" t="inlineStr"/>
      <c r="Q182" t="inlineStr"/>
      <c r="R182" t="inlineStr"/>
      <c r="S182" t="inlineStr"/>
      <c r="T182" t="n">
        <v>0</v>
      </c>
      <c r="U182" t="n">
        <v>500000000</v>
      </c>
      <c r="V182" t="inlineStr"/>
      <c r="W182" t="inlineStr">
        <is>
          <t>déterminé</t>
        </is>
      </c>
    </row>
    <row r="183" ht="15" customHeight="1">
      <c r="A183" s="154" t="inlineStr">
        <is>
          <t>Produits transformés</t>
        </is>
      </c>
      <c r="B183" t="inlineStr">
        <is>
          <t>Autres usages (ou usages inconnus)</t>
        </is>
      </c>
      <c r="C183" t="inlineStr">
        <is>
          <t>Viande bovine</t>
        </is>
      </c>
      <c r="D183" t="inlineStr">
        <is>
          <t>France</t>
        </is>
      </c>
      <c r="E183" t="inlineStr">
        <is>
          <t>2015</t>
        </is>
      </c>
      <c r="F183" t="inlineStr">
        <is>
          <t>kt</t>
        </is>
      </c>
      <c r="G183" t="inlineStr"/>
      <c r="H183" t="inlineStr"/>
      <c r="I183" t="inlineStr"/>
      <c r="J183" t="inlineStr"/>
      <c r="K183" t="inlineStr"/>
      <c r="L183" t="inlineStr"/>
      <c r="M183" t="inlineStr"/>
      <c r="N183" t="n">
        <v>0</v>
      </c>
      <c r="O183" t="inlineStr"/>
      <c r="P183" t="inlineStr"/>
      <c r="Q183" t="inlineStr"/>
      <c r="R183" t="inlineStr"/>
      <c r="S183" t="inlineStr"/>
      <c r="T183" t="n">
        <v>0</v>
      </c>
      <c r="U183" t="n">
        <v>500000000</v>
      </c>
      <c r="V183" t="inlineStr"/>
      <c r="W183" t="inlineStr">
        <is>
          <t>déterminé</t>
        </is>
      </c>
    </row>
    <row r="184" ht="15" customHeight="1">
      <c r="A184" s="154" t="inlineStr">
        <is>
          <t>Produits transformés</t>
        </is>
      </c>
      <c r="B184" t="inlineStr">
        <is>
          <t>Export</t>
        </is>
      </c>
      <c r="C184" t="inlineStr">
        <is>
          <t>Viande bovine</t>
        </is>
      </c>
      <c r="D184" t="inlineStr">
        <is>
          <t>France</t>
        </is>
      </c>
      <c r="E184" t="inlineStr">
        <is>
          <t>2015</t>
        </is>
      </c>
      <c r="F184" t="inlineStr">
        <is>
          <t>kt</t>
        </is>
      </c>
      <c r="G184" t="inlineStr"/>
      <c r="H184" t="inlineStr"/>
      <c r="I184" t="inlineStr"/>
      <c r="J184" t="inlineStr"/>
      <c r="K184" t="inlineStr"/>
      <c r="L184" t="inlineStr"/>
      <c r="M184" t="inlineStr"/>
      <c r="N184" t="n">
        <v>275</v>
      </c>
      <c r="O184" t="inlineStr"/>
      <c r="P184" t="inlineStr"/>
      <c r="Q184" t="inlineStr"/>
      <c r="R184" t="inlineStr"/>
      <c r="S184" t="inlineStr"/>
      <c r="T184" t="n">
        <v>0</v>
      </c>
      <c r="U184" t="n">
        <v>500000000</v>
      </c>
      <c r="V184" t="inlineStr"/>
      <c r="W184" t="inlineStr">
        <is>
          <t>déterminé</t>
        </is>
      </c>
    </row>
    <row r="185" ht="15" customHeight="1">
      <c r="A185" s="154" t="inlineStr">
        <is>
          <t>Produits transformés</t>
        </is>
      </c>
      <c r="B185" t="inlineStr">
        <is>
          <t>Alimentation animale</t>
        </is>
      </c>
      <c r="C185" t="inlineStr">
        <is>
          <t>Viande bovine</t>
        </is>
      </c>
      <c r="D185" t="inlineStr">
        <is>
          <t>France</t>
        </is>
      </c>
      <c r="E185" t="inlineStr">
        <is>
          <t>2015</t>
        </is>
      </c>
      <c r="F185" t="inlineStr">
        <is>
          <t>kt</t>
        </is>
      </c>
      <c r="G185" t="inlineStr"/>
      <c r="H185" t="inlineStr"/>
      <c r="I185" t="inlineStr"/>
      <c r="J185" t="inlineStr"/>
      <c r="K185" t="inlineStr"/>
      <c r="L185" t="inlineStr"/>
      <c r="M185" t="inlineStr"/>
      <c r="N185" t="n">
        <v>165</v>
      </c>
      <c r="O185" t="inlineStr"/>
      <c r="P185" t="inlineStr"/>
      <c r="Q185" t="inlineStr"/>
      <c r="R185" t="inlineStr"/>
      <c r="S185" t="inlineStr"/>
      <c r="T185" t="n">
        <v>0</v>
      </c>
      <c r="U185" t="n">
        <v>500000000</v>
      </c>
      <c r="V185" t="inlineStr"/>
      <c r="W185" t="inlineStr">
        <is>
          <t>déterminé</t>
        </is>
      </c>
    </row>
    <row r="186" ht="15" customHeight="1">
      <c r="A186" s="154" t="inlineStr">
        <is>
          <t>Produits transformés</t>
        </is>
      </c>
      <c r="B186" t="inlineStr">
        <is>
          <t>Usages alimentaires</t>
        </is>
      </c>
      <c r="C186" t="inlineStr">
        <is>
          <t>Viande bovine</t>
        </is>
      </c>
      <c r="D186" t="inlineStr">
        <is>
          <t>France</t>
        </is>
      </c>
      <c r="E186" t="inlineStr">
        <is>
          <t>2015</t>
        </is>
      </c>
      <c r="F186" t="inlineStr">
        <is>
          <t>kt</t>
        </is>
      </c>
      <c r="G186" t="inlineStr"/>
      <c r="H186" t="inlineStr"/>
      <c r="I186" t="inlineStr"/>
      <c r="J186" t="inlineStr"/>
      <c r="K186" t="inlineStr"/>
      <c r="L186" t="inlineStr"/>
      <c r="M186" t="inlineStr"/>
      <c r="N186" t="n">
        <v>178</v>
      </c>
      <c r="O186" t="inlineStr"/>
      <c r="P186" t="inlineStr"/>
      <c r="Q186" t="inlineStr"/>
      <c r="R186" t="inlineStr"/>
      <c r="S186" t="inlineStr"/>
      <c r="T186" t="n">
        <v>0</v>
      </c>
      <c r="U186" t="n">
        <v>500000000</v>
      </c>
      <c r="V186" t="inlineStr"/>
      <c r="W186" t="inlineStr">
        <is>
          <t>déterminé</t>
        </is>
      </c>
    </row>
    <row r="187" ht="15" customHeight="1">
      <c r="A187" s="154" t="inlineStr">
        <is>
          <t>Produits transformés</t>
        </is>
      </c>
      <c r="B187" t="inlineStr">
        <is>
          <t>Débouchés</t>
        </is>
      </c>
      <c r="C187" t="inlineStr">
        <is>
          <t>Viande bovine</t>
        </is>
      </c>
      <c r="D187" t="inlineStr">
        <is>
          <t>France</t>
        </is>
      </c>
      <c r="E187" t="inlineStr">
        <is>
          <t>2015</t>
        </is>
      </c>
      <c r="F187" t="inlineStr">
        <is>
          <t>kt</t>
        </is>
      </c>
      <c r="G187" t="inlineStr"/>
      <c r="H187" t="inlineStr"/>
      <c r="I187" t="inlineStr"/>
      <c r="J187" t="inlineStr"/>
      <c r="K187" t="inlineStr"/>
      <c r="L187" t="inlineStr"/>
      <c r="M187" t="inlineStr"/>
      <c r="N187" t="n">
        <v>273</v>
      </c>
      <c r="O187" t="n">
        <v>218</v>
      </c>
      <c r="P187" t="n">
        <v>585</v>
      </c>
      <c r="Q187" t="inlineStr"/>
      <c r="R187" t="inlineStr"/>
      <c r="S187" t="inlineStr"/>
      <c r="T187" t="n">
        <v>0</v>
      </c>
      <c r="U187" t="n">
        <v>500000000</v>
      </c>
      <c r="V187" t="inlineStr"/>
      <c r="W187" t="inlineStr">
        <is>
          <t>libre</t>
        </is>
      </c>
    </row>
    <row r="188" ht="15" customHeight="1">
      <c r="A188" s="154" t="inlineStr">
        <is>
          <t>Produits transformés</t>
        </is>
      </c>
      <c r="B188" t="inlineStr">
        <is>
          <t>Usages non-alimentaires</t>
        </is>
      </c>
      <c r="C188" t="inlineStr">
        <is>
          <t>Viande bovine</t>
        </is>
      </c>
      <c r="D188" t="inlineStr">
        <is>
          <t>France</t>
        </is>
      </c>
      <c r="E188" t="inlineStr">
        <is>
          <t>2015</t>
        </is>
      </c>
      <c r="F188" t="inlineStr">
        <is>
          <t>kt</t>
        </is>
      </c>
      <c r="G188" t="inlineStr"/>
      <c r="H188" t="inlineStr"/>
      <c r="I188" t="inlineStr"/>
      <c r="J188" t="inlineStr"/>
      <c r="K188" t="inlineStr"/>
      <c r="L188" t="inlineStr"/>
      <c r="M188" t="inlineStr"/>
      <c r="N188" t="n">
        <v>95.2</v>
      </c>
      <c r="O188" t="n">
        <v>39.9</v>
      </c>
      <c r="P188" t="n">
        <v>406.9</v>
      </c>
      <c r="Q188" t="inlineStr"/>
      <c r="R188" t="inlineStr"/>
      <c r="S188" t="inlineStr"/>
      <c r="T188" t="n">
        <v>0</v>
      </c>
      <c r="U188" t="n">
        <v>500000000</v>
      </c>
      <c r="V188" t="inlineStr"/>
      <c r="W188" t="inlineStr">
        <is>
          <t>libre</t>
        </is>
      </c>
    </row>
    <row r="189" ht="15" customHeight="1">
      <c r="A189" s="154" t="inlineStr">
        <is>
          <t>Produits transformés</t>
        </is>
      </c>
      <c r="B189" t="inlineStr">
        <is>
          <t>Autres IAA</t>
        </is>
      </c>
      <c r="C189" t="inlineStr">
        <is>
          <t>Viande bovine</t>
        </is>
      </c>
      <c r="D189" t="inlineStr">
        <is>
          <t>France</t>
        </is>
      </c>
      <c r="E189" t="inlineStr">
        <is>
          <t>2015</t>
        </is>
      </c>
      <c r="F189" t="inlineStr">
        <is>
          <t>kt</t>
        </is>
      </c>
      <c r="G189" t="inlineStr"/>
      <c r="H189" t="inlineStr"/>
      <c r="I189" t="inlineStr"/>
      <c r="J189" t="inlineStr"/>
      <c r="K189" t="inlineStr"/>
      <c r="L189" t="inlineStr"/>
      <c r="M189" t="inlineStr"/>
      <c r="N189" t="n">
        <v>13.5</v>
      </c>
      <c r="O189" t="inlineStr"/>
      <c r="P189" t="inlineStr"/>
      <c r="Q189" t="inlineStr"/>
      <c r="R189" t="inlineStr"/>
      <c r="S189" t="inlineStr"/>
      <c r="T189" t="n">
        <v>0</v>
      </c>
      <c r="U189" t="n">
        <v>500000000</v>
      </c>
      <c r="V189" t="inlineStr"/>
      <c r="W189" t="inlineStr">
        <is>
          <t>déterminé</t>
        </is>
      </c>
    </row>
    <row r="190" ht="15" customHeight="1">
      <c r="A190" s="154" t="inlineStr">
        <is>
          <t>Produits transformés</t>
        </is>
      </c>
      <c r="B190" t="inlineStr">
        <is>
          <t>Alimentation humaine</t>
        </is>
      </c>
      <c r="C190" t="inlineStr">
        <is>
          <t>Viande bovine</t>
        </is>
      </c>
      <c r="D190" t="inlineStr">
        <is>
          <t>France</t>
        </is>
      </c>
      <c r="E190" t="inlineStr">
        <is>
          <t>2015</t>
        </is>
      </c>
      <c r="F190" t="inlineStr">
        <is>
          <t>kt</t>
        </is>
      </c>
      <c r="G190" t="inlineStr"/>
      <c r="H190" t="inlineStr"/>
      <c r="I190" t="inlineStr"/>
      <c r="J190" t="inlineStr"/>
      <c r="K190" t="inlineStr"/>
      <c r="L190" t="inlineStr"/>
      <c r="M190" t="inlineStr"/>
      <c r="N190" t="n">
        <v>13.5</v>
      </c>
      <c r="O190" t="inlineStr"/>
      <c r="P190" t="inlineStr"/>
      <c r="Q190" t="inlineStr"/>
      <c r="R190" t="inlineStr"/>
      <c r="S190" t="inlineStr"/>
      <c r="T190" t="n">
        <v>0</v>
      </c>
      <c r="U190" t="n">
        <v>500000000</v>
      </c>
      <c r="V190" t="inlineStr"/>
      <c r="W190" t="inlineStr">
        <is>
          <t>déterminé</t>
        </is>
      </c>
    </row>
    <row r="191" ht="15" customHeight="1">
      <c r="A191" s="154" t="inlineStr">
        <is>
          <t>Farines et graisses animales</t>
        </is>
      </c>
      <c r="B191" t="inlineStr">
        <is>
          <t>Energie</t>
        </is>
      </c>
      <c r="C191" t="inlineStr">
        <is>
          <t>Viande bovine</t>
        </is>
      </c>
      <c r="D191" t="inlineStr">
        <is>
          <t>France</t>
        </is>
      </c>
      <c r="E191" t="inlineStr">
        <is>
          <t>2015</t>
        </is>
      </c>
      <c r="F191" t="inlineStr">
        <is>
          <t>kt</t>
        </is>
      </c>
      <c r="G191" t="inlineStr"/>
      <c r="H191" t="inlineStr"/>
      <c r="I191" t="inlineStr"/>
      <c r="J191" t="inlineStr"/>
      <c r="K191" t="inlineStr"/>
      <c r="L191" t="inlineStr"/>
      <c r="M191" t="inlineStr"/>
      <c r="N191" t="n">
        <v>30.9</v>
      </c>
      <c r="O191" t="n">
        <v>0</v>
      </c>
      <c r="P191" t="n">
        <v>367</v>
      </c>
      <c r="Q191" t="inlineStr"/>
      <c r="R191" t="inlineStr"/>
      <c r="S191" t="inlineStr"/>
      <c r="T191" t="n">
        <v>0</v>
      </c>
      <c r="U191" t="n">
        <v>500000000</v>
      </c>
      <c r="V191" t="inlineStr"/>
      <c r="W191" t="inlineStr">
        <is>
          <t>libre</t>
        </is>
      </c>
    </row>
    <row r="192" ht="15" customHeight="1">
      <c r="A192" s="154" t="inlineStr">
        <is>
          <t>Farines et graisses animales</t>
        </is>
      </c>
      <c r="B192" t="inlineStr">
        <is>
          <t>Fertilisation</t>
        </is>
      </c>
      <c r="C192" t="inlineStr">
        <is>
          <t>Viande bovine</t>
        </is>
      </c>
      <c r="D192" t="inlineStr">
        <is>
          <t>France</t>
        </is>
      </c>
      <c r="E192" t="inlineStr">
        <is>
          <t>2015</t>
        </is>
      </c>
      <c r="F192" t="inlineStr">
        <is>
          <t>kt</t>
        </is>
      </c>
      <c r="G192" t="inlineStr"/>
      <c r="H192" t="inlineStr"/>
      <c r="I192" t="inlineStr"/>
      <c r="J192" t="inlineStr"/>
      <c r="K192" t="inlineStr"/>
      <c r="L192" t="inlineStr"/>
      <c r="M192" t="inlineStr"/>
      <c r="N192" t="n">
        <v>24.4</v>
      </c>
      <c r="O192" t="n">
        <v>0</v>
      </c>
      <c r="P192" t="n">
        <v>367</v>
      </c>
      <c r="Q192" t="inlineStr"/>
      <c r="R192" t="inlineStr"/>
      <c r="S192" t="inlineStr"/>
      <c r="T192" t="n">
        <v>0</v>
      </c>
      <c r="U192" t="n">
        <v>500000000</v>
      </c>
      <c r="V192" t="inlineStr"/>
      <c r="W192" t="inlineStr">
        <is>
          <t>libre</t>
        </is>
      </c>
    </row>
    <row r="193" ht="15" customHeight="1">
      <c r="A193" s="154" t="inlineStr">
        <is>
          <t>Farines et graisses animales</t>
        </is>
      </c>
      <c r="B193" t="inlineStr">
        <is>
          <t>Usages non-alimentaires</t>
        </is>
      </c>
      <c r="C193" t="inlineStr">
        <is>
          <t>Viande bovine</t>
        </is>
      </c>
      <c r="D193" t="inlineStr">
        <is>
          <t>France</t>
        </is>
      </c>
      <c r="E193" t="inlineStr">
        <is>
          <t>2015</t>
        </is>
      </c>
      <c r="F193" t="inlineStr">
        <is>
          <t>kt</t>
        </is>
      </c>
      <c r="G193" t="inlineStr"/>
      <c r="H193" t="inlineStr"/>
      <c r="I193" t="inlineStr"/>
      <c r="J193" t="inlineStr"/>
      <c r="K193" t="inlineStr"/>
      <c r="L193" t="inlineStr"/>
      <c r="M193" t="inlineStr"/>
      <c r="N193" t="n">
        <v>55.3</v>
      </c>
      <c r="O193" t="n">
        <v>0</v>
      </c>
      <c r="P193" t="n">
        <v>367</v>
      </c>
      <c r="Q193" t="inlineStr"/>
      <c r="R193" t="inlineStr"/>
      <c r="S193" t="inlineStr"/>
      <c r="T193" t="n">
        <v>0</v>
      </c>
      <c r="U193" t="n">
        <v>500000000</v>
      </c>
      <c r="V193" t="inlineStr"/>
      <c r="W193" t="inlineStr">
        <is>
          <t>libre</t>
        </is>
      </c>
    </row>
    <row r="194" ht="15" customHeight="1">
      <c r="A194" s="154" t="inlineStr">
        <is>
          <t>Farines et graisses animales</t>
        </is>
      </c>
      <c r="B194" t="inlineStr">
        <is>
          <t>Débouchés</t>
        </is>
      </c>
      <c r="C194" t="inlineStr">
        <is>
          <t>Viande bovine</t>
        </is>
      </c>
      <c r="D194" t="inlineStr">
        <is>
          <t>France</t>
        </is>
      </c>
      <c r="E194" t="inlineStr">
        <is>
          <t>2015</t>
        </is>
      </c>
      <c r="F194" t="inlineStr">
        <is>
          <t>kt</t>
        </is>
      </c>
      <c r="G194" t="inlineStr"/>
      <c r="H194" t="inlineStr"/>
      <c r="I194" t="inlineStr"/>
      <c r="J194" t="inlineStr"/>
      <c r="K194" t="inlineStr"/>
      <c r="L194" t="inlineStr"/>
      <c r="M194" t="inlineStr"/>
      <c r="N194" t="n">
        <v>55.3</v>
      </c>
      <c r="O194" t="n">
        <v>0</v>
      </c>
      <c r="P194" t="n">
        <v>367</v>
      </c>
      <c r="Q194" t="inlineStr"/>
      <c r="R194" t="inlineStr"/>
      <c r="S194" t="inlineStr"/>
      <c r="T194" t="n">
        <v>0</v>
      </c>
      <c r="U194" t="n">
        <v>500000000</v>
      </c>
      <c r="V194" t="inlineStr"/>
      <c r="W194" t="inlineStr">
        <is>
          <t>libre</t>
        </is>
      </c>
    </row>
    <row r="195" ht="15" customHeight="1">
      <c r="A195" s="154" t="inlineStr">
        <is>
          <t>Farines animales</t>
        </is>
      </c>
      <c r="B195" t="inlineStr">
        <is>
          <t>Energie</t>
        </is>
      </c>
      <c r="C195" t="inlineStr">
        <is>
          <t>Viande bovine</t>
        </is>
      </c>
      <c r="D195" t="inlineStr">
        <is>
          <t>France</t>
        </is>
      </c>
      <c r="E195" t="inlineStr">
        <is>
          <t>2015</t>
        </is>
      </c>
      <c r="F195" t="inlineStr">
        <is>
          <t>kt</t>
        </is>
      </c>
      <c r="G195" t="inlineStr">
        <is>
          <t>Valorisation des farines animales en énergie</t>
        </is>
      </c>
      <c r="H195" t="inlineStr">
        <is>
          <t>SIFCO</t>
        </is>
      </c>
      <c r="I195" t="inlineStr">
        <is>
          <t>Statistique comprenant également les autres espèces ainsi que les exportations = extrapolation à partir de la production de C3 de chaque espèce et des exportations tous débouchés confondus</t>
        </is>
      </c>
      <c r="J195" t="inlineStr">
        <is>
          <t>Volume</t>
        </is>
      </c>
      <c r="K195" t="inlineStr">
        <is>
          <t>Valorisation des farines animales en énergie</t>
        </is>
      </c>
      <c r="L195" t="inlineStr">
        <is>
          <t>Coproduits - SIFCO</t>
        </is>
      </c>
      <c r="M195" t="inlineStr">
        <is>
          <t>Très faible</t>
        </is>
      </c>
      <c r="N195" t="n">
        <v>5.63</v>
      </c>
      <c r="O195" t="n">
        <v>0</v>
      </c>
      <c r="P195" t="n">
        <v>367</v>
      </c>
      <c r="Q195" t="inlineStr"/>
      <c r="R195" t="inlineStr"/>
      <c r="S195" t="inlineStr"/>
      <c r="T195" t="n">
        <v>0</v>
      </c>
      <c r="U195" t="n">
        <v>500000000</v>
      </c>
      <c r="V195" t="inlineStr"/>
      <c r="W195" t="inlineStr">
        <is>
          <t>libre</t>
        </is>
      </c>
    </row>
    <row r="196" ht="15" customHeight="1">
      <c r="A196" s="154" t="inlineStr">
        <is>
          <t>Farines animales</t>
        </is>
      </c>
      <c r="B196" t="inlineStr">
        <is>
          <t>Fertilisation</t>
        </is>
      </c>
      <c r="C196" t="inlineStr">
        <is>
          <t>Viande bovine</t>
        </is>
      </c>
      <c r="D196" t="inlineStr">
        <is>
          <t>France</t>
        </is>
      </c>
      <c r="E196" t="inlineStr">
        <is>
          <t>2015</t>
        </is>
      </c>
      <c r="F196" t="inlineStr">
        <is>
          <t>kt</t>
        </is>
      </c>
      <c r="G196" t="inlineStr">
        <is>
          <t>Valorisation des farines animales en fertilisation</t>
        </is>
      </c>
      <c r="H196" t="inlineStr">
        <is>
          <t>SIFCO</t>
        </is>
      </c>
      <c r="I196" t="inlineStr">
        <is>
          <t>Statistique comprenant également les autres espèces ainsi que les exportations = extrapolation à partir de la production de C3 de chaque espèce et des exportations tous débouchés confondus</t>
        </is>
      </c>
      <c r="J196" t="inlineStr">
        <is>
          <t>Volume</t>
        </is>
      </c>
      <c r="K196" t="inlineStr">
        <is>
          <t>Valorisation des farines animales en fertilisation</t>
        </is>
      </c>
      <c r="L196" t="inlineStr">
        <is>
          <t>Coproduits - SIFCO</t>
        </is>
      </c>
      <c r="M196" t="inlineStr">
        <is>
          <t>Très faible</t>
        </is>
      </c>
      <c r="N196" t="n">
        <v>24.4</v>
      </c>
      <c r="O196" t="n">
        <v>0</v>
      </c>
      <c r="P196" t="n">
        <v>367</v>
      </c>
      <c r="Q196" t="inlineStr"/>
      <c r="R196" t="inlineStr"/>
      <c r="S196" t="inlineStr"/>
      <c r="T196" t="n">
        <v>0</v>
      </c>
      <c r="U196" t="n">
        <v>500000000</v>
      </c>
      <c r="V196" t="inlineStr"/>
      <c r="W196" t="inlineStr">
        <is>
          <t>libre</t>
        </is>
      </c>
    </row>
    <row r="197" ht="15" customHeight="1">
      <c r="A197" s="154" t="inlineStr">
        <is>
          <t>Farines animales</t>
        </is>
      </c>
      <c r="B197" t="inlineStr">
        <is>
          <t>Usages non-alimentaires</t>
        </is>
      </c>
      <c r="C197" t="inlineStr">
        <is>
          <t>Viande bovine</t>
        </is>
      </c>
      <c r="D197" t="inlineStr">
        <is>
          <t>France</t>
        </is>
      </c>
      <c r="E197" t="inlineStr">
        <is>
          <t>2015</t>
        </is>
      </c>
      <c r="F197" t="inlineStr">
        <is>
          <t>kt</t>
        </is>
      </c>
      <c r="G197" t="inlineStr"/>
      <c r="H197" t="inlineStr"/>
      <c r="I197" t="inlineStr"/>
      <c r="J197" t="inlineStr"/>
      <c r="K197" t="inlineStr"/>
      <c r="L197" t="inlineStr"/>
      <c r="M197" t="inlineStr"/>
      <c r="N197" t="n">
        <v>30.1</v>
      </c>
      <c r="O197" t="n">
        <v>0</v>
      </c>
      <c r="P197" t="n">
        <v>367</v>
      </c>
      <c r="Q197" t="inlineStr"/>
      <c r="R197" t="inlineStr"/>
      <c r="S197" t="inlineStr"/>
      <c r="T197" t="n">
        <v>0</v>
      </c>
      <c r="U197" t="n">
        <v>500000000</v>
      </c>
      <c r="V197" t="inlineStr"/>
      <c r="W197" t="inlineStr">
        <is>
          <t>libre</t>
        </is>
      </c>
    </row>
    <row r="198" ht="15" customHeight="1">
      <c r="A198" s="154" t="inlineStr">
        <is>
          <t>Farines animales</t>
        </is>
      </c>
      <c r="B198" t="inlineStr">
        <is>
          <t>Débouchés</t>
        </is>
      </c>
      <c r="C198" t="inlineStr">
        <is>
          <t>Viande bovine</t>
        </is>
      </c>
      <c r="D198" t="inlineStr">
        <is>
          <t>France</t>
        </is>
      </c>
      <c r="E198" t="inlineStr">
        <is>
          <t>2015</t>
        </is>
      </c>
      <c r="F198" t="inlineStr">
        <is>
          <t>kt</t>
        </is>
      </c>
      <c r="G198" t="inlineStr"/>
      <c r="H198" t="inlineStr"/>
      <c r="I198" t="inlineStr"/>
      <c r="J198" t="inlineStr"/>
      <c r="K198" t="inlineStr"/>
      <c r="L198" t="inlineStr"/>
      <c r="M198" t="inlineStr"/>
      <c r="N198" t="n">
        <v>30.1</v>
      </c>
      <c r="O198" t="n">
        <v>0</v>
      </c>
      <c r="P198" t="n">
        <v>367</v>
      </c>
      <c r="Q198" t="inlineStr"/>
      <c r="R198" t="inlineStr"/>
      <c r="S198" t="inlineStr"/>
      <c r="T198" t="n">
        <v>0</v>
      </c>
      <c r="U198" t="n">
        <v>500000000</v>
      </c>
      <c r="V198" t="inlineStr"/>
      <c r="W198" t="inlineStr">
        <is>
          <t>libre</t>
        </is>
      </c>
    </row>
    <row r="199" ht="15" customHeight="1">
      <c r="A199" s="154" t="inlineStr">
        <is>
          <t>Graisses animales</t>
        </is>
      </c>
      <c r="B199" t="inlineStr">
        <is>
          <t>Energie</t>
        </is>
      </c>
      <c r="C199" t="inlineStr">
        <is>
          <t>Viande bovine</t>
        </is>
      </c>
      <c r="D199" t="inlineStr">
        <is>
          <t>France</t>
        </is>
      </c>
      <c r="E199" t="inlineStr">
        <is>
          <t>2015</t>
        </is>
      </c>
      <c r="F199" t="inlineStr">
        <is>
          <t>kt</t>
        </is>
      </c>
      <c r="G199" t="inlineStr">
        <is>
          <t>Valorisation des graisses animales en énergie</t>
        </is>
      </c>
      <c r="H199" t="inlineStr">
        <is>
          <t>SIFCO</t>
        </is>
      </c>
      <c r="I199" t="inlineStr">
        <is>
          <t>Statistique comprenant également les autres espèces ainsi que les exportations = extrapolation à partir de la production de C3 de chaque espèce et des exportations tous débouchés confondus</t>
        </is>
      </c>
      <c r="J199" t="inlineStr">
        <is>
          <t>Volume</t>
        </is>
      </c>
      <c r="K199" t="inlineStr">
        <is>
          <t>Valorisation des graisses animales en énergie</t>
        </is>
      </c>
      <c r="L199" t="inlineStr">
        <is>
          <t>Coproduits - SIFCO</t>
        </is>
      </c>
      <c r="M199" t="inlineStr">
        <is>
          <t>Très faible</t>
        </is>
      </c>
      <c r="N199" t="n">
        <v>25.2</v>
      </c>
      <c r="O199" t="n">
        <v>0</v>
      </c>
      <c r="P199" t="n">
        <v>367</v>
      </c>
      <c r="Q199" t="inlineStr"/>
      <c r="R199" t="inlineStr"/>
      <c r="S199" t="inlineStr"/>
      <c r="T199" t="n">
        <v>0</v>
      </c>
      <c r="U199" t="n">
        <v>500000000</v>
      </c>
      <c r="V199" t="inlineStr"/>
      <c r="W199" t="inlineStr">
        <is>
          <t>libre</t>
        </is>
      </c>
    </row>
    <row r="200" ht="15" customHeight="1">
      <c r="A200" s="154" t="inlineStr">
        <is>
          <t>Graisses animales</t>
        </is>
      </c>
      <c r="B200" t="inlineStr">
        <is>
          <t>Usages non-alimentaires</t>
        </is>
      </c>
      <c r="C200" t="inlineStr">
        <is>
          <t>Viande bovine</t>
        </is>
      </c>
      <c r="D200" t="inlineStr">
        <is>
          <t>France</t>
        </is>
      </c>
      <c r="E200" t="inlineStr">
        <is>
          <t>2015</t>
        </is>
      </c>
      <c r="F200" t="inlineStr">
        <is>
          <t>kt</t>
        </is>
      </c>
      <c r="G200" t="inlineStr"/>
      <c r="H200" t="inlineStr"/>
      <c r="I200" t="inlineStr"/>
      <c r="J200" t="inlineStr"/>
      <c r="K200" t="inlineStr"/>
      <c r="L200" t="inlineStr"/>
      <c r="M200" t="inlineStr"/>
      <c r="N200" t="n">
        <v>25.2</v>
      </c>
      <c r="O200" t="n">
        <v>0</v>
      </c>
      <c r="P200" t="n">
        <v>367</v>
      </c>
      <c r="Q200" t="inlineStr"/>
      <c r="R200" t="inlineStr"/>
      <c r="S200" t="inlineStr"/>
      <c r="T200" t="n">
        <v>0</v>
      </c>
      <c r="U200" t="n">
        <v>500000000</v>
      </c>
      <c r="V200" t="inlineStr"/>
      <c r="W200" t="inlineStr">
        <is>
          <t>libre</t>
        </is>
      </c>
    </row>
    <row r="201" ht="15" customHeight="1">
      <c r="A201" s="154" t="inlineStr">
        <is>
          <t>Graisses animales</t>
        </is>
      </c>
      <c r="B201" t="inlineStr">
        <is>
          <t>Débouchés</t>
        </is>
      </c>
      <c r="C201" t="inlineStr">
        <is>
          <t>Viande bovine</t>
        </is>
      </c>
      <c r="D201" t="inlineStr">
        <is>
          <t>France</t>
        </is>
      </c>
      <c r="E201" t="inlineStr">
        <is>
          <t>2015</t>
        </is>
      </c>
      <c r="F201" t="inlineStr">
        <is>
          <t>kt</t>
        </is>
      </c>
      <c r="G201" t="inlineStr"/>
      <c r="H201" t="inlineStr"/>
      <c r="I201" t="inlineStr"/>
      <c r="J201" t="inlineStr"/>
      <c r="K201" t="inlineStr"/>
      <c r="L201" t="inlineStr"/>
      <c r="M201" t="inlineStr"/>
      <c r="N201" t="n">
        <v>25.2</v>
      </c>
      <c r="O201" t="n">
        <v>0</v>
      </c>
      <c r="P201" t="n">
        <v>367</v>
      </c>
      <c r="Q201" t="inlineStr"/>
      <c r="R201" t="inlineStr"/>
      <c r="S201" t="inlineStr"/>
      <c r="T201" t="n">
        <v>0</v>
      </c>
      <c r="U201" t="n">
        <v>500000000</v>
      </c>
      <c r="V201" t="inlineStr"/>
      <c r="W201" t="inlineStr">
        <is>
          <t>libre</t>
        </is>
      </c>
    </row>
    <row r="202" ht="15" customHeight="1">
      <c r="A202" s="154" t="inlineStr">
        <is>
          <t>PAT et CGA</t>
        </is>
      </c>
      <c r="B202" t="inlineStr">
        <is>
          <t>Alimentation animale rente</t>
        </is>
      </c>
      <c r="C202" t="inlineStr">
        <is>
          <t>Viande bovine</t>
        </is>
      </c>
      <c r="D202" t="inlineStr">
        <is>
          <t>France</t>
        </is>
      </c>
      <c r="E202" t="inlineStr">
        <is>
          <t>2015</t>
        </is>
      </c>
      <c r="F202" t="inlineStr">
        <is>
          <t>kt</t>
        </is>
      </c>
      <c r="G202" t="inlineStr"/>
      <c r="H202" t="inlineStr"/>
      <c r="I202" t="inlineStr"/>
      <c r="J202" t="inlineStr"/>
      <c r="K202" t="inlineStr"/>
      <c r="L202" t="inlineStr"/>
      <c r="M202" t="inlineStr"/>
      <c r="N202" t="n">
        <v>19.6</v>
      </c>
      <c r="O202" t="inlineStr"/>
      <c r="P202" t="inlineStr"/>
      <c r="Q202" t="inlineStr"/>
      <c r="R202" t="inlineStr"/>
      <c r="S202" t="inlineStr"/>
      <c r="T202" t="n">
        <v>0</v>
      </c>
      <c r="U202" t="n">
        <v>500000000</v>
      </c>
      <c r="V202" t="inlineStr"/>
      <c r="W202" t="inlineStr">
        <is>
          <t>déterminé</t>
        </is>
      </c>
    </row>
    <row r="203" ht="15" customHeight="1">
      <c r="A203" s="154" t="inlineStr">
        <is>
          <t>PAT et CGA</t>
        </is>
      </c>
      <c r="B203" t="inlineStr">
        <is>
          <t>Petfood</t>
        </is>
      </c>
      <c r="C203" t="inlineStr">
        <is>
          <t>Viande bovine</t>
        </is>
      </c>
      <c r="D203" t="inlineStr">
        <is>
          <t>France</t>
        </is>
      </c>
      <c r="E203" t="inlineStr">
        <is>
          <t>2015</t>
        </is>
      </c>
      <c r="F203" t="inlineStr">
        <is>
          <t>kt</t>
        </is>
      </c>
      <c r="G203" t="inlineStr"/>
      <c r="H203" t="inlineStr"/>
      <c r="I203" t="inlineStr"/>
      <c r="J203" t="inlineStr"/>
      <c r="K203" t="inlineStr"/>
      <c r="L203" t="inlineStr"/>
      <c r="M203" t="inlineStr"/>
      <c r="N203" t="n">
        <v>145</v>
      </c>
      <c r="O203" t="inlineStr"/>
      <c r="P203" t="inlineStr"/>
      <c r="Q203" t="inlineStr"/>
      <c r="R203" t="inlineStr"/>
      <c r="S203" t="inlineStr"/>
      <c r="T203" t="n">
        <v>0</v>
      </c>
      <c r="U203" t="n">
        <v>500000000</v>
      </c>
      <c r="V203" t="inlineStr"/>
      <c r="W203" t="inlineStr">
        <is>
          <t>déterminé</t>
        </is>
      </c>
    </row>
    <row r="204" ht="15" customHeight="1">
      <c r="A204" s="154" t="inlineStr">
        <is>
          <t>PAT et CGA</t>
        </is>
      </c>
      <c r="B204" t="inlineStr">
        <is>
          <t>Aquaculture</t>
        </is>
      </c>
      <c r="C204" t="inlineStr">
        <is>
          <t>Viande bovine</t>
        </is>
      </c>
      <c r="D204" t="inlineStr">
        <is>
          <t>France</t>
        </is>
      </c>
      <c r="E204" t="inlineStr">
        <is>
          <t>2015</t>
        </is>
      </c>
      <c r="F204" t="inlineStr">
        <is>
          <t>kt</t>
        </is>
      </c>
      <c r="G204" t="inlineStr"/>
      <c r="H204" t="inlineStr"/>
      <c r="I204" t="inlineStr"/>
      <c r="J204" t="inlineStr"/>
      <c r="K204" t="inlineStr"/>
      <c r="L204" t="inlineStr"/>
      <c r="M204" t="inlineStr"/>
      <c r="N204" t="n">
        <v>0</v>
      </c>
      <c r="O204" t="inlineStr"/>
      <c r="P204" t="inlineStr"/>
      <c r="Q204" t="inlineStr"/>
      <c r="R204" t="inlineStr"/>
      <c r="S204" t="inlineStr"/>
      <c r="T204" t="n">
        <v>0</v>
      </c>
      <c r="U204" t="n">
        <v>500000000</v>
      </c>
      <c r="V204" t="inlineStr"/>
      <c r="W204" t="inlineStr">
        <is>
          <t>déterminé</t>
        </is>
      </c>
    </row>
    <row r="205" ht="15" customHeight="1">
      <c r="A205" s="154" t="inlineStr">
        <is>
          <t>PAT et CGA</t>
        </is>
      </c>
      <c r="B205" t="inlineStr">
        <is>
          <t>Energie</t>
        </is>
      </c>
      <c r="C205" t="inlineStr">
        <is>
          <t>Viande bovine</t>
        </is>
      </c>
      <c r="D205" t="inlineStr">
        <is>
          <t>France</t>
        </is>
      </c>
      <c r="E205" t="inlineStr">
        <is>
          <t>2015</t>
        </is>
      </c>
      <c r="F205" t="inlineStr">
        <is>
          <t>kt</t>
        </is>
      </c>
      <c r="G205" t="inlineStr"/>
      <c r="H205" t="inlineStr"/>
      <c r="I205" t="inlineStr"/>
      <c r="J205" t="inlineStr"/>
      <c r="K205" t="inlineStr"/>
      <c r="L205" t="inlineStr"/>
      <c r="M205" t="inlineStr"/>
      <c r="N205" t="n">
        <v>6.57</v>
      </c>
      <c r="O205" t="inlineStr"/>
      <c r="P205" t="inlineStr"/>
      <c r="Q205" t="inlineStr"/>
      <c r="R205" t="inlineStr"/>
      <c r="S205" t="inlineStr"/>
      <c r="T205" t="n">
        <v>0</v>
      </c>
      <c r="U205" t="n">
        <v>500000000</v>
      </c>
      <c r="V205" t="inlineStr"/>
      <c r="W205" t="inlineStr">
        <is>
          <t>déterminé</t>
        </is>
      </c>
    </row>
    <row r="206" ht="15" customHeight="1">
      <c r="A206" s="154" t="inlineStr">
        <is>
          <t>PAT et CGA</t>
        </is>
      </c>
      <c r="B206" t="inlineStr">
        <is>
          <t>Fertilisation</t>
        </is>
      </c>
      <c r="C206" t="inlineStr">
        <is>
          <t>Viande bovine</t>
        </is>
      </c>
      <c r="D206" t="inlineStr">
        <is>
          <t>France</t>
        </is>
      </c>
      <c r="E206" t="inlineStr">
        <is>
          <t>2015</t>
        </is>
      </c>
      <c r="F206" t="inlineStr">
        <is>
          <t>kt</t>
        </is>
      </c>
      <c r="G206" t="inlineStr"/>
      <c r="H206" t="inlineStr"/>
      <c r="I206" t="inlineStr"/>
      <c r="J206" t="inlineStr"/>
      <c r="K206" t="inlineStr"/>
      <c r="L206" t="inlineStr"/>
      <c r="M206" t="inlineStr"/>
      <c r="N206" t="n">
        <v>8.25</v>
      </c>
      <c r="O206" t="inlineStr"/>
      <c r="P206" t="inlineStr"/>
      <c r="Q206" t="inlineStr"/>
      <c r="R206" t="inlineStr"/>
      <c r="S206" t="inlineStr"/>
      <c r="T206" t="n">
        <v>0</v>
      </c>
      <c r="U206" t="n">
        <v>500000000</v>
      </c>
      <c r="V206" t="inlineStr"/>
      <c r="W206" t="inlineStr">
        <is>
          <t>déterminé</t>
        </is>
      </c>
    </row>
    <row r="207" ht="15" customHeight="1">
      <c r="A207" s="154" t="inlineStr">
        <is>
          <t>PAT et CGA</t>
        </is>
      </c>
      <c r="B207" t="inlineStr">
        <is>
          <t>Autres industries</t>
        </is>
      </c>
      <c r="C207" t="inlineStr">
        <is>
          <t>Viande bovine</t>
        </is>
      </c>
      <c r="D207" t="inlineStr">
        <is>
          <t>France</t>
        </is>
      </c>
      <c r="E207" t="inlineStr">
        <is>
          <t>2015</t>
        </is>
      </c>
      <c r="F207" t="inlineStr">
        <is>
          <t>kt</t>
        </is>
      </c>
      <c r="G207" t="inlineStr"/>
      <c r="H207" t="inlineStr"/>
      <c r="I207" t="inlineStr"/>
      <c r="J207" t="inlineStr"/>
      <c r="K207" t="inlineStr"/>
      <c r="L207" t="inlineStr"/>
      <c r="M207" t="inlineStr"/>
      <c r="N207" t="n">
        <v>25.1</v>
      </c>
      <c r="O207" t="inlineStr"/>
      <c r="P207" t="inlineStr"/>
      <c r="Q207" t="inlineStr"/>
      <c r="R207" t="inlineStr"/>
      <c r="S207" t="inlineStr"/>
      <c r="T207" t="n">
        <v>0</v>
      </c>
      <c r="U207" t="n">
        <v>500000000</v>
      </c>
      <c r="V207" t="inlineStr"/>
      <c r="W207" t="inlineStr">
        <is>
          <t>déterminé</t>
        </is>
      </c>
    </row>
    <row r="208" ht="15" customHeight="1">
      <c r="A208" s="154" t="inlineStr">
        <is>
          <t>PAT et CGA</t>
        </is>
      </c>
      <c r="B208" t="inlineStr">
        <is>
          <t>Autres usages (ou usages inconnus)</t>
        </is>
      </c>
      <c r="C208" t="inlineStr">
        <is>
          <t>Viande bovine</t>
        </is>
      </c>
      <c r="D208" t="inlineStr">
        <is>
          <t>France</t>
        </is>
      </c>
      <c r="E208" t="inlineStr">
        <is>
          <t>2015</t>
        </is>
      </c>
      <c r="F208" t="inlineStr">
        <is>
          <t>kt</t>
        </is>
      </c>
      <c r="G208" t="inlineStr"/>
      <c r="H208" t="inlineStr"/>
      <c r="I208" t="inlineStr"/>
      <c r="J208" t="inlineStr"/>
      <c r="K208" t="inlineStr"/>
      <c r="L208" t="inlineStr"/>
      <c r="M208" t="inlineStr"/>
      <c r="N208" t="n">
        <v>0</v>
      </c>
      <c r="O208" t="inlineStr"/>
      <c r="P208" t="inlineStr"/>
      <c r="Q208" t="inlineStr"/>
      <c r="R208" t="inlineStr"/>
      <c r="S208" t="inlineStr"/>
      <c r="T208" t="n">
        <v>0</v>
      </c>
      <c r="U208" t="n">
        <v>500000000</v>
      </c>
      <c r="V208" t="inlineStr"/>
      <c r="W208" t="inlineStr">
        <is>
          <t>déterminé</t>
        </is>
      </c>
    </row>
    <row r="209" ht="15" customHeight="1">
      <c r="A209" s="154" t="inlineStr">
        <is>
          <t>PAT et CGA</t>
        </is>
      </c>
      <c r="B209" t="inlineStr">
        <is>
          <t>Export</t>
        </is>
      </c>
      <c r="C209" t="inlineStr">
        <is>
          <t>Viande bovine</t>
        </is>
      </c>
      <c r="D209" t="inlineStr">
        <is>
          <t>France</t>
        </is>
      </c>
      <c r="E209" t="inlineStr">
        <is>
          <t>2015</t>
        </is>
      </c>
      <c r="F209" t="inlineStr">
        <is>
          <t>kt</t>
        </is>
      </c>
      <c r="G209" t="inlineStr"/>
      <c r="H209" t="inlineStr"/>
      <c r="I209" t="inlineStr"/>
      <c r="J209" t="inlineStr"/>
      <c r="K209" t="inlineStr"/>
      <c r="L209" t="inlineStr"/>
      <c r="M209" t="inlineStr"/>
      <c r="N209" t="n">
        <v>275</v>
      </c>
      <c r="O209" t="inlineStr"/>
      <c r="P209" t="inlineStr"/>
      <c r="Q209" t="inlineStr"/>
      <c r="R209" t="inlineStr"/>
      <c r="S209" t="inlineStr"/>
      <c r="T209" t="n">
        <v>0</v>
      </c>
      <c r="U209" t="n">
        <v>500000000</v>
      </c>
      <c r="V209" t="inlineStr"/>
      <c r="W209" t="inlineStr">
        <is>
          <t>déterminé</t>
        </is>
      </c>
    </row>
    <row r="210" ht="15" customHeight="1">
      <c r="A210" s="154" t="inlineStr">
        <is>
          <t>PAT et CGA</t>
        </is>
      </c>
      <c r="B210" t="inlineStr">
        <is>
          <t>Alimentation animale</t>
        </is>
      </c>
      <c r="C210" t="inlineStr">
        <is>
          <t>Viande bovine</t>
        </is>
      </c>
      <c r="D210" t="inlineStr">
        <is>
          <t>France</t>
        </is>
      </c>
      <c r="E210" t="inlineStr">
        <is>
          <t>2015</t>
        </is>
      </c>
      <c r="F210" t="inlineStr">
        <is>
          <t>kt</t>
        </is>
      </c>
      <c r="G210" t="inlineStr"/>
      <c r="H210" t="inlineStr"/>
      <c r="I210" t="inlineStr"/>
      <c r="J210" t="inlineStr"/>
      <c r="K210" t="inlineStr"/>
      <c r="L210" t="inlineStr"/>
      <c r="M210" t="inlineStr"/>
      <c r="N210" t="n">
        <v>165</v>
      </c>
      <c r="O210" t="inlineStr"/>
      <c r="P210" t="inlineStr"/>
      <c r="Q210" t="inlineStr"/>
      <c r="R210" t="inlineStr"/>
      <c r="S210" t="inlineStr"/>
      <c r="T210" t="n">
        <v>0</v>
      </c>
      <c r="U210" t="n">
        <v>500000000</v>
      </c>
      <c r="V210" t="inlineStr"/>
      <c r="W210" t="inlineStr">
        <is>
          <t>déterminé</t>
        </is>
      </c>
    </row>
    <row r="211" ht="15" customHeight="1">
      <c r="A211" s="154" t="inlineStr">
        <is>
          <t>PAT et CGA</t>
        </is>
      </c>
      <c r="B211" t="inlineStr">
        <is>
          <t>Usages alimentaires</t>
        </is>
      </c>
      <c r="C211" t="inlineStr">
        <is>
          <t>Viande bovine</t>
        </is>
      </c>
      <c r="D211" t="inlineStr">
        <is>
          <t>France</t>
        </is>
      </c>
      <c r="E211" t="inlineStr">
        <is>
          <t>2015</t>
        </is>
      </c>
      <c r="F211" t="inlineStr">
        <is>
          <t>kt</t>
        </is>
      </c>
      <c r="G211" t="inlineStr"/>
      <c r="H211" t="inlineStr"/>
      <c r="I211" t="inlineStr"/>
      <c r="J211" t="inlineStr"/>
      <c r="K211" t="inlineStr"/>
      <c r="L211" t="inlineStr"/>
      <c r="M211" t="inlineStr"/>
      <c r="N211" t="n">
        <v>178</v>
      </c>
      <c r="O211" t="inlineStr"/>
      <c r="P211" t="inlineStr"/>
      <c r="Q211" t="inlineStr"/>
      <c r="R211" t="inlineStr"/>
      <c r="S211" t="inlineStr"/>
      <c r="T211" t="n">
        <v>0</v>
      </c>
      <c r="U211" t="n">
        <v>500000000</v>
      </c>
      <c r="V211" t="inlineStr"/>
      <c r="W211" t="inlineStr">
        <is>
          <t>déterminé</t>
        </is>
      </c>
    </row>
    <row r="212" ht="15" customHeight="1">
      <c r="A212" s="154" t="inlineStr">
        <is>
          <t>PAT et CGA</t>
        </is>
      </c>
      <c r="B212" t="inlineStr">
        <is>
          <t>Débouchés</t>
        </is>
      </c>
      <c r="C212" t="inlineStr">
        <is>
          <t>Viande bovine</t>
        </is>
      </c>
      <c r="D212" t="inlineStr">
        <is>
          <t>France</t>
        </is>
      </c>
      <c r="E212" t="inlineStr">
        <is>
          <t>2015</t>
        </is>
      </c>
      <c r="F212" t="inlineStr">
        <is>
          <t>kt</t>
        </is>
      </c>
      <c r="G212" t="inlineStr"/>
      <c r="H212" t="inlineStr"/>
      <c r="I212" t="inlineStr"/>
      <c r="J212" t="inlineStr"/>
      <c r="K212" t="inlineStr"/>
      <c r="L212" t="inlineStr"/>
      <c r="M212" t="inlineStr"/>
      <c r="N212" t="n">
        <v>218</v>
      </c>
      <c r="O212" t="inlineStr"/>
      <c r="P212" t="inlineStr"/>
      <c r="Q212" t="inlineStr"/>
      <c r="R212" t="inlineStr"/>
      <c r="S212" t="inlineStr"/>
      <c r="T212" t="n">
        <v>0</v>
      </c>
      <c r="U212" t="n">
        <v>500000000</v>
      </c>
      <c r="V212" t="inlineStr"/>
      <c r="W212" t="inlineStr">
        <is>
          <t>déterminé</t>
        </is>
      </c>
    </row>
    <row r="213" ht="15" customHeight="1">
      <c r="A213" s="154" t="inlineStr">
        <is>
          <t>PAT et CGA</t>
        </is>
      </c>
      <c r="B213" t="inlineStr">
        <is>
          <t>Usages non-alimentaires</t>
        </is>
      </c>
      <c r="C213" t="inlineStr">
        <is>
          <t>Viande bovine</t>
        </is>
      </c>
      <c r="D213" t="inlineStr">
        <is>
          <t>France</t>
        </is>
      </c>
      <c r="E213" t="inlineStr">
        <is>
          <t>2015</t>
        </is>
      </c>
      <c r="F213" t="inlineStr">
        <is>
          <t>kt</t>
        </is>
      </c>
      <c r="G213" t="inlineStr"/>
      <c r="H213" t="inlineStr"/>
      <c r="I213" t="inlineStr"/>
      <c r="J213" t="inlineStr"/>
      <c r="K213" t="inlineStr"/>
      <c r="L213" t="inlineStr"/>
      <c r="M213" t="inlineStr"/>
      <c r="N213" t="n">
        <v>39.9</v>
      </c>
      <c r="O213" t="inlineStr"/>
      <c r="P213" t="inlineStr"/>
      <c r="Q213" t="inlineStr"/>
      <c r="R213" t="inlineStr"/>
      <c r="S213" t="inlineStr"/>
      <c r="T213" t="n">
        <v>0</v>
      </c>
      <c r="U213" t="n">
        <v>500000000</v>
      </c>
      <c r="V213" t="inlineStr"/>
      <c r="W213" t="inlineStr">
        <is>
          <t>déterminé</t>
        </is>
      </c>
    </row>
    <row r="214" ht="15" customHeight="1">
      <c r="A214" s="154" t="inlineStr">
        <is>
          <t>PAT et CGA</t>
        </is>
      </c>
      <c r="B214" t="inlineStr">
        <is>
          <t>Autres IAA</t>
        </is>
      </c>
      <c r="C214" t="inlineStr">
        <is>
          <t>Viande bovine</t>
        </is>
      </c>
      <c r="D214" t="inlineStr">
        <is>
          <t>France</t>
        </is>
      </c>
      <c r="E214" t="inlineStr">
        <is>
          <t>2015</t>
        </is>
      </c>
      <c r="F214" t="inlineStr">
        <is>
          <t>kt</t>
        </is>
      </c>
      <c r="G214" t="inlineStr"/>
      <c r="H214" t="inlineStr"/>
      <c r="I214" t="inlineStr"/>
      <c r="J214" t="inlineStr"/>
      <c r="K214" t="inlineStr"/>
      <c r="L214" t="inlineStr"/>
      <c r="M214" t="inlineStr"/>
      <c r="N214" t="n">
        <v>13.5</v>
      </c>
      <c r="O214" t="inlineStr"/>
      <c r="P214" t="inlineStr"/>
      <c r="Q214" t="inlineStr"/>
      <c r="R214" t="inlineStr"/>
      <c r="S214" t="inlineStr"/>
      <c r="T214" t="n">
        <v>0</v>
      </c>
      <c r="U214" t="n">
        <v>500000000</v>
      </c>
      <c r="V214" t="inlineStr"/>
      <c r="W214" t="inlineStr">
        <is>
          <t>déterminé</t>
        </is>
      </c>
    </row>
    <row r="215" ht="15" customHeight="1">
      <c r="A215" s="154" t="inlineStr">
        <is>
          <t>PAT et CGA</t>
        </is>
      </c>
      <c r="B215" t="inlineStr">
        <is>
          <t>Alimentation humaine</t>
        </is>
      </c>
      <c r="C215" t="inlineStr">
        <is>
          <t>Viande bovine</t>
        </is>
      </c>
      <c r="D215" t="inlineStr">
        <is>
          <t>France</t>
        </is>
      </c>
      <c r="E215" t="inlineStr">
        <is>
          <t>2015</t>
        </is>
      </c>
      <c r="F215" t="inlineStr">
        <is>
          <t>kt</t>
        </is>
      </c>
      <c r="G215" t="inlineStr"/>
      <c r="H215" t="inlineStr"/>
      <c r="I215" t="inlineStr"/>
      <c r="J215" t="inlineStr"/>
      <c r="K215" t="inlineStr"/>
      <c r="L215" t="inlineStr"/>
      <c r="M215" t="inlineStr"/>
      <c r="N215" t="n">
        <v>13.5</v>
      </c>
      <c r="O215" t="inlineStr"/>
      <c r="P215" t="inlineStr"/>
      <c r="Q215" t="inlineStr"/>
      <c r="R215" t="inlineStr"/>
      <c r="S215" t="inlineStr"/>
      <c r="T215" t="n">
        <v>0</v>
      </c>
      <c r="U215" t="n">
        <v>500000000</v>
      </c>
      <c r="V215" t="inlineStr"/>
      <c r="W215" t="inlineStr">
        <is>
          <t>déterminé</t>
        </is>
      </c>
    </row>
    <row r="216" ht="15" customHeight="1">
      <c r="A216" s="154" t="inlineStr">
        <is>
          <t>Protéines animales transformées</t>
        </is>
      </c>
      <c r="B216" t="inlineStr">
        <is>
          <t>Alimentation animale rente</t>
        </is>
      </c>
      <c r="C216" t="inlineStr">
        <is>
          <t>Viande bovine</t>
        </is>
      </c>
      <c r="D216" t="inlineStr">
        <is>
          <t>France</t>
        </is>
      </c>
      <c r="E216" t="inlineStr">
        <is>
          <t>2015</t>
        </is>
      </c>
      <c r="F216" t="inlineStr">
        <is>
          <t>kt</t>
        </is>
      </c>
      <c r="G216" t="inlineStr">
        <is>
          <t>Valorisation des PAT en alimentation animale rente</t>
        </is>
      </c>
      <c r="H216" t="inlineStr">
        <is>
          <t>SIFCO</t>
        </is>
      </c>
      <c r="I216" t="inlineStr">
        <is>
          <t>Statistique comprenant également les autres espèces ainsi que les exportations = extrapolation à partir de la production de C3 de chaque espèce et des exportations tous débouchés confondus</t>
        </is>
      </c>
      <c r="J216" t="inlineStr">
        <is>
          <t>Volume</t>
        </is>
      </c>
      <c r="K216" t="inlineStr">
        <is>
          <t>Valorisation des PAT en alimentation animale rente</t>
        </is>
      </c>
      <c r="L216" t="inlineStr">
        <is>
          <t>Coproduits - SIFCO</t>
        </is>
      </c>
      <c r="M216" t="inlineStr">
        <is>
          <t>Très faible</t>
        </is>
      </c>
      <c r="N216" t="n">
        <v>8.949999999999999</v>
      </c>
      <c r="O216" t="inlineStr"/>
      <c r="P216" t="inlineStr"/>
      <c r="Q216" t="n">
        <v>8.949999999999999</v>
      </c>
      <c r="R216" t="n">
        <v>0.45</v>
      </c>
      <c r="S216" t="n">
        <v>0.1</v>
      </c>
      <c r="T216" t="n">
        <v>0</v>
      </c>
      <c r="U216" t="n">
        <v>500000000</v>
      </c>
      <c r="V216" t="n">
        <v>0</v>
      </c>
      <c r="W216" t="inlineStr">
        <is>
          <t>mesuré</t>
        </is>
      </c>
    </row>
    <row r="217" ht="15" customHeight="1">
      <c r="A217" s="154" t="inlineStr">
        <is>
          <t>Protéines animales transformées</t>
        </is>
      </c>
      <c r="B217" t="inlineStr">
        <is>
          <t>Petfood</t>
        </is>
      </c>
      <c r="C217" t="inlineStr">
        <is>
          <t>Viande bovine</t>
        </is>
      </c>
      <c r="D217" t="inlineStr">
        <is>
          <t>France</t>
        </is>
      </c>
      <c r="E217" t="inlineStr">
        <is>
          <t>2015</t>
        </is>
      </c>
      <c r="F217" t="inlineStr">
        <is>
          <t>kt</t>
        </is>
      </c>
      <c r="G217" t="inlineStr">
        <is>
          <t>Valorisation des PAT en petfood</t>
        </is>
      </c>
      <c r="H217" t="inlineStr">
        <is>
          <t>SIFCO</t>
        </is>
      </c>
      <c r="I217" t="inlineStr">
        <is>
          <t>Statistique comprenant également les autres espèces ainsi que les exportations = extrapolation à partir de la production de C3 de chaque espèce et des exportations tous débouchés confondus</t>
        </is>
      </c>
      <c r="J217" t="inlineStr">
        <is>
          <t>Volume</t>
        </is>
      </c>
      <c r="K217" t="inlineStr">
        <is>
          <t>Valorisation des PAT en petfood</t>
        </is>
      </c>
      <c r="L217" t="inlineStr">
        <is>
          <t>Coproduits - SIFCO</t>
        </is>
      </c>
      <c r="M217" t="inlineStr">
        <is>
          <t>Très faible</t>
        </is>
      </c>
      <c r="N217" t="n">
        <v>139</v>
      </c>
      <c r="O217" t="inlineStr"/>
      <c r="P217" t="inlineStr"/>
      <c r="Q217" t="n">
        <v>138.9</v>
      </c>
      <c r="R217" t="n">
        <v>6.95</v>
      </c>
      <c r="S217" t="n">
        <v>0.1</v>
      </c>
      <c r="T217" t="n">
        <v>0</v>
      </c>
      <c r="U217" t="n">
        <v>500000000</v>
      </c>
      <c r="V217" t="n">
        <v>0</v>
      </c>
      <c r="W217" t="inlineStr">
        <is>
          <t>mesuré</t>
        </is>
      </c>
    </row>
    <row r="218" ht="15" customHeight="1">
      <c r="A218" s="154" t="inlineStr">
        <is>
          <t>Protéines animales transformées</t>
        </is>
      </c>
      <c r="B218" t="inlineStr">
        <is>
          <t>Aquaculture</t>
        </is>
      </c>
      <c r="C218" t="inlineStr">
        <is>
          <t>Viande bovine</t>
        </is>
      </c>
      <c r="D218" t="inlineStr">
        <is>
          <t>France</t>
        </is>
      </c>
      <c r="E218" t="inlineStr">
        <is>
          <t>2015</t>
        </is>
      </c>
      <c r="F218" t="inlineStr">
        <is>
          <t>kt</t>
        </is>
      </c>
      <c r="G218" t="inlineStr">
        <is>
          <t>Valorisation des PAT en aquaculture</t>
        </is>
      </c>
      <c r="H218" t="inlineStr">
        <is>
          <t>SIFCO</t>
        </is>
      </c>
      <c r="I218" t="inlineStr">
        <is>
          <t>Statistique comprenant également les autres espèces ainsi que les exportations = extrapolation à partir de la production de C3 de chaque espèce et des exportations tous débouchés confondus</t>
        </is>
      </c>
      <c r="J218" t="inlineStr">
        <is>
          <t>Volume</t>
        </is>
      </c>
      <c r="K218" t="inlineStr">
        <is>
          <t>Valorisation des PAT en aquaculture</t>
        </is>
      </c>
      <c r="L218" t="inlineStr">
        <is>
          <t>Coproduits - SIFCO</t>
        </is>
      </c>
      <c r="M218" t="inlineStr">
        <is>
          <t>Très faible</t>
        </is>
      </c>
      <c r="N218" t="n">
        <v>0</v>
      </c>
      <c r="O218" t="inlineStr"/>
      <c r="P218" t="inlineStr"/>
      <c r="Q218" t="n">
        <v>0</v>
      </c>
      <c r="R218" t="n">
        <v>0</v>
      </c>
      <c r="S218" t="inlineStr"/>
      <c r="T218" t="n">
        <v>0</v>
      </c>
      <c r="U218" t="n">
        <v>500000000</v>
      </c>
      <c r="V218" t="n">
        <v>0</v>
      </c>
      <c r="W218" t="inlineStr">
        <is>
          <t>mesuré</t>
        </is>
      </c>
    </row>
    <row r="219" ht="15" customHeight="1">
      <c r="A219" s="154" t="inlineStr">
        <is>
          <t>Protéines animales transformées</t>
        </is>
      </c>
      <c r="B219" t="inlineStr">
        <is>
          <t>Energie</t>
        </is>
      </c>
      <c r="C219" t="inlineStr">
        <is>
          <t>Viande bovine</t>
        </is>
      </c>
      <c r="D219" t="inlineStr">
        <is>
          <t>France</t>
        </is>
      </c>
      <c r="E219" t="inlineStr">
        <is>
          <t>2015</t>
        </is>
      </c>
      <c r="F219" t="inlineStr">
        <is>
          <t>kt</t>
        </is>
      </c>
      <c r="G219" t="inlineStr">
        <is>
          <t>Valorisation des PAT en énergie</t>
        </is>
      </c>
      <c r="H219" t="inlineStr">
        <is>
          <t>SIFCO</t>
        </is>
      </c>
      <c r="I219" t="inlineStr">
        <is>
          <t>Statistique comprenant également les autres espèces ainsi que les exportations = extrapolation à partir de la production de C3 de chaque espèce et des exportations tous débouchés confondus</t>
        </is>
      </c>
      <c r="J219" t="inlineStr">
        <is>
          <t>Volume</t>
        </is>
      </c>
      <c r="K219" t="inlineStr">
        <is>
          <t>Valorisation des PAT en énergie</t>
        </is>
      </c>
      <c r="L219" t="inlineStr">
        <is>
          <t>Coproduits - SIFCO</t>
        </is>
      </c>
      <c r="M219" t="inlineStr">
        <is>
          <t>Très faible</t>
        </is>
      </c>
      <c r="N219" t="n">
        <v>0.61</v>
      </c>
      <c r="O219" t="inlineStr"/>
      <c r="P219" t="inlineStr"/>
      <c r="Q219" t="n">
        <v>0.61</v>
      </c>
      <c r="R219" t="n">
        <v>0.03</v>
      </c>
      <c r="S219" t="n">
        <v>0.1</v>
      </c>
      <c r="T219" t="n">
        <v>0</v>
      </c>
      <c r="U219" t="n">
        <v>500000000</v>
      </c>
      <c r="V219" t="n">
        <v>0</v>
      </c>
      <c r="W219" t="inlineStr">
        <is>
          <t>mesuré</t>
        </is>
      </c>
    </row>
    <row r="220" ht="15" customHeight="1">
      <c r="A220" s="154" t="inlineStr">
        <is>
          <t>Protéines animales transformées</t>
        </is>
      </c>
      <c r="B220" t="inlineStr">
        <is>
          <t>Fertilisation</t>
        </is>
      </c>
      <c r="C220" t="inlineStr">
        <is>
          <t>Viande bovine</t>
        </is>
      </c>
      <c r="D220" t="inlineStr">
        <is>
          <t>France</t>
        </is>
      </c>
      <c r="E220" t="inlineStr">
        <is>
          <t>2015</t>
        </is>
      </c>
      <c r="F220" t="inlineStr">
        <is>
          <t>kt</t>
        </is>
      </c>
      <c r="G220" t="inlineStr">
        <is>
          <t>Valorisation des PAT en fertilisation</t>
        </is>
      </c>
      <c r="H220" t="inlineStr">
        <is>
          <t>SIFCO</t>
        </is>
      </c>
      <c r="I220" t="inlineStr">
        <is>
          <t>Statistique comprenant également les autres espèces ainsi que les exportations = extrapolation à partir de la production de C3 de chaque espèce et des exportations tous débouchés confondus</t>
        </is>
      </c>
      <c r="J220" t="inlineStr">
        <is>
          <t>Volume</t>
        </is>
      </c>
      <c r="K220" t="inlineStr">
        <is>
          <t>Valorisation des PAT en fertilisation</t>
        </is>
      </c>
      <c r="L220" t="inlineStr">
        <is>
          <t>Coproduits - SIFCO</t>
        </is>
      </c>
      <c r="M220" t="inlineStr">
        <is>
          <t>Très faible</t>
        </is>
      </c>
      <c r="N220" t="n">
        <v>8.25</v>
      </c>
      <c r="O220" t="inlineStr"/>
      <c r="P220" t="inlineStr"/>
      <c r="Q220" t="n">
        <v>8.25</v>
      </c>
      <c r="R220" t="n">
        <v>0.41</v>
      </c>
      <c r="S220" t="n">
        <v>0.1</v>
      </c>
      <c r="T220" t="n">
        <v>0</v>
      </c>
      <c r="U220" t="n">
        <v>500000000</v>
      </c>
      <c r="V220" t="n">
        <v>0</v>
      </c>
      <c r="W220" t="inlineStr">
        <is>
          <t>mesuré</t>
        </is>
      </c>
    </row>
    <row r="221" ht="15" customHeight="1">
      <c r="A221" s="154" t="inlineStr">
        <is>
          <t>Protéines animales transformées</t>
        </is>
      </c>
      <c r="B221" t="inlineStr">
        <is>
          <t>Autres industries</t>
        </is>
      </c>
      <c r="C221" t="inlineStr">
        <is>
          <t>Viande bovine</t>
        </is>
      </c>
      <c r="D221" t="inlineStr">
        <is>
          <t>France</t>
        </is>
      </c>
      <c r="E221" t="inlineStr">
        <is>
          <t>2015</t>
        </is>
      </c>
      <c r="F221" t="inlineStr">
        <is>
          <t>kt</t>
        </is>
      </c>
      <c r="G221" t="inlineStr">
        <is>
          <t>Valorisation des PAT par les autres industries</t>
        </is>
      </c>
      <c r="H221" t="inlineStr">
        <is>
          <t>SIFCO</t>
        </is>
      </c>
      <c r="I221" t="inlineStr">
        <is>
          <t>Statistique comprenant également les autres espèces ainsi que les exportations = extrapolation à partir de la production de C3 de chaque espèce et des exportations tous débouchés confondus</t>
        </is>
      </c>
      <c r="J221" t="inlineStr">
        <is>
          <t>Volume</t>
        </is>
      </c>
      <c r="K221" t="inlineStr">
        <is>
          <t>Valorisation des PAT par les autres industries</t>
        </is>
      </c>
      <c r="L221" t="inlineStr">
        <is>
          <t>Coproduits - SIFCO</t>
        </is>
      </c>
      <c r="M221" t="inlineStr">
        <is>
          <t>Très faible</t>
        </is>
      </c>
      <c r="N221" t="n">
        <v>0.59</v>
      </c>
      <c r="O221" t="inlineStr"/>
      <c r="P221" t="inlineStr"/>
      <c r="Q221" t="n">
        <v>0.59</v>
      </c>
      <c r="R221" t="n">
        <v>0.03</v>
      </c>
      <c r="S221" t="n">
        <v>0.1</v>
      </c>
      <c r="T221" t="n">
        <v>0</v>
      </c>
      <c r="U221" t="n">
        <v>500000000</v>
      </c>
      <c r="V221" t="n">
        <v>0</v>
      </c>
      <c r="W221" t="inlineStr">
        <is>
          <t>mesuré</t>
        </is>
      </c>
    </row>
    <row r="222" ht="15" customHeight="1">
      <c r="A222" s="154" t="inlineStr">
        <is>
          <t>Protéines animales transformées</t>
        </is>
      </c>
      <c r="B222" t="inlineStr">
        <is>
          <t>Autres usages (ou usages inconnus)</t>
        </is>
      </c>
      <c r="C222" t="inlineStr">
        <is>
          <t>Viande bovine</t>
        </is>
      </c>
      <c r="D222" t="inlineStr">
        <is>
          <t>France</t>
        </is>
      </c>
      <c r="E222" t="inlineStr">
        <is>
          <t>2015</t>
        </is>
      </c>
      <c r="F222" t="inlineStr">
        <is>
          <t>kt</t>
        </is>
      </c>
      <c r="G222" t="inlineStr">
        <is>
          <t>Valorisation des PAT pour d'autres usages</t>
        </is>
      </c>
      <c r="H222" t="inlineStr">
        <is>
          <t>SIFCO</t>
        </is>
      </c>
      <c r="I222" t="inlineStr">
        <is>
          <t>Statistique comprenant également les autres espèces ainsi que les exportations = extrapolation à partir de la production de C3 de chaque espèce et des exportations tous débouchés confondus</t>
        </is>
      </c>
      <c r="J222" t="inlineStr">
        <is>
          <t>Volume</t>
        </is>
      </c>
      <c r="K222" t="inlineStr">
        <is>
          <t>Valorisation des PAT pour d'autres usages</t>
        </is>
      </c>
      <c r="L222" t="inlineStr">
        <is>
          <t>Coproduits - SIFCO</t>
        </is>
      </c>
      <c r="M222" t="inlineStr">
        <is>
          <t>Très faible</t>
        </is>
      </c>
      <c r="N222" t="n">
        <v>0</v>
      </c>
      <c r="O222" t="inlineStr"/>
      <c r="P222" t="inlineStr"/>
      <c r="Q222" t="n">
        <v>0</v>
      </c>
      <c r="R222" t="n">
        <v>0</v>
      </c>
      <c r="S222" t="inlineStr"/>
      <c r="T222" t="n">
        <v>0</v>
      </c>
      <c r="U222" t="n">
        <v>500000000</v>
      </c>
      <c r="V222" t="n">
        <v>0</v>
      </c>
      <c r="W222" t="inlineStr">
        <is>
          <t>mesuré</t>
        </is>
      </c>
    </row>
    <row r="223" ht="15" customHeight="1">
      <c r="A223" s="154" t="inlineStr">
        <is>
          <t>Protéines animales transformées</t>
        </is>
      </c>
      <c r="B223" t="inlineStr">
        <is>
          <t>Export</t>
        </is>
      </c>
      <c r="C223" t="inlineStr">
        <is>
          <t>Viande bovine</t>
        </is>
      </c>
      <c r="D223" t="inlineStr">
        <is>
          <t>France</t>
        </is>
      </c>
      <c r="E223" t="inlineStr">
        <is>
          <t>2015</t>
        </is>
      </c>
      <c r="F223" t="inlineStr">
        <is>
          <t>kt</t>
        </is>
      </c>
      <c r="G223" t="inlineStr">
        <is>
          <t>Part de PAT exportées = 47,29 % (SIFCO)</t>
        </is>
      </c>
      <c r="H223" t="inlineStr">
        <is>
          <t>SIFCO</t>
        </is>
      </c>
      <c r="I223" t="inlineStr">
        <is>
          <t>Extrapolation à partir des exportations tous débouchés confondus</t>
        </is>
      </c>
      <c r="J223" t="inlineStr">
        <is>
          <t>Répartition</t>
        </is>
      </c>
      <c r="K223" t="inlineStr">
        <is>
          <t>Part de PAT exportées</t>
        </is>
      </c>
      <c r="L223" t="inlineStr">
        <is>
          <t>Coproduits - SIFCO</t>
        </is>
      </c>
      <c r="M223" t="inlineStr">
        <is>
          <t>0</t>
        </is>
      </c>
      <c r="N223" t="n">
        <v>148</v>
      </c>
      <c r="O223" t="inlineStr"/>
      <c r="P223" t="inlineStr"/>
      <c r="Q223" t="inlineStr"/>
      <c r="R223" t="inlineStr"/>
      <c r="S223" t="inlineStr"/>
      <c r="T223" t="n">
        <v>0</v>
      </c>
      <c r="U223" t="n">
        <v>500000000</v>
      </c>
      <c r="V223" t="inlineStr"/>
      <c r="W223" t="inlineStr">
        <is>
          <t>déterminé</t>
        </is>
      </c>
    </row>
    <row r="224" ht="15" customHeight="1">
      <c r="A224" s="154" t="inlineStr">
        <is>
          <t>Protéines animales transformées</t>
        </is>
      </c>
      <c r="B224" t="inlineStr">
        <is>
          <t>Alimentation animale</t>
        </is>
      </c>
      <c r="C224" t="inlineStr">
        <is>
          <t>Viande bovine</t>
        </is>
      </c>
      <c r="D224" t="inlineStr">
        <is>
          <t>France</t>
        </is>
      </c>
      <c r="E224" t="inlineStr">
        <is>
          <t>2015</t>
        </is>
      </c>
      <c r="F224" t="inlineStr">
        <is>
          <t>kt</t>
        </is>
      </c>
      <c r="G224" t="inlineStr"/>
      <c r="H224" t="inlineStr"/>
      <c r="I224" t="inlineStr"/>
      <c r="J224" t="inlineStr"/>
      <c r="K224" t="inlineStr"/>
      <c r="L224" t="inlineStr"/>
      <c r="M224" t="inlineStr"/>
      <c r="N224" t="n">
        <v>148</v>
      </c>
      <c r="O224" t="inlineStr"/>
      <c r="P224" t="inlineStr"/>
      <c r="Q224" t="inlineStr"/>
      <c r="R224" t="inlineStr"/>
      <c r="S224" t="inlineStr"/>
      <c r="T224" t="n">
        <v>0</v>
      </c>
      <c r="U224" t="n">
        <v>500000000</v>
      </c>
      <c r="V224" t="inlineStr"/>
      <c r="W224" t="inlineStr">
        <is>
          <t>déterminé</t>
        </is>
      </c>
    </row>
    <row r="225" ht="15" customHeight="1">
      <c r="A225" s="154" t="inlineStr">
        <is>
          <t>Protéines animales transformées</t>
        </is>
      </c>
      <c r="B225" t="inlineStr">
        <is>
          <t>Usages alimentaires</t>
        </is>
      </c>
      <c r="C225" t="inlineStr">
        <is>
          <t>Viande bovine</t>
        </is>
      </c>
      <c r="D225" t="inlineStr">
        <is>
          <t>France</t>
        </is>
      </c>
      <c r="E225" t="inlineStr">
        <is>
          <t>2015</t>
        </is>
      </c>
      <c r="F225" t="inlineStr">
        <is>
          <t>kt</t>
        </is>
      </c>
      <c r="G225" t="inlineStr"/>
      <c r="H225" t="inlineStr"/>
      <c r="I225" t="inlineStr"/>
      <c r="J225" t="inlineStr"/>
      <c r="K225" t="inlineStr"/>
      <c r="L225" t="inlineStr"/>
      <c r="M225" t="inlineStr"/>
      <c r="N225" t="n">
        <v>155</v>
      </c>
      <c r="O225" t="inlineStr"/>
      <c r="P225" t="inlineStr"/>
      <c r="Q225" t="inlineStr"/>
      <c r="R225" t="inlineStr"/>
      <c r="S225" t="inlineStr"/>
      <c r="T225" t="n">
        <v>0</v>
      </c>
      <c r="U225" t="n">
        <v>500000000</v>
      </c>
      <c r="V225" t="inlineStr"/>
      <c r="W225" t="inlineStr">
        <is>
          <t>déterminé</t>
        </is>
      </c>
    </row>
    <row r="226" ht="15" customHeight="1">
      <c r="A226" s="154" t="inlineStr">
        <is>
          <t>Protéines animales transformées</t>
        </is>
      </c>
      <c r="B226" t="inlineStr">
        <is>
          <t>Débouchés</t>
        </is>
      </c>
      <c r="C226" t="inlineStr">
        <is>
          <t>Viande bovine</t>
        </is>
      </c>
      <c r="D226" t="inlineStr">
        <is>
          <t>France</t>
        </is>
      </c>
      <c r="E226" t="inlineStr">
        <is>
          <t>2015</t>
        </is>
      </c>
      <c r="F226" t="inlineStr">
        <is>
          <t>kt</t>
        </is>
      </c>
      <c r="G226" t="inlineStr"/>
      <c r="H226" t="inlineStr"/>
      <c r="I226" t="inlineStr"/>
      <c r="J226" t="inlineStr"/>
      <c r="K226" t="inlineStr"/>
      <c r="L226" t="inlineStr"/>
      <c r="M226" t="inlineStr"/>
      <c r="N226" t="n">
        <v>165</v>
      </c>
      <c r="O226" t="inlineStr"/>
      <c r="P226" t="inlineStr"/>
      <c r="Q226" t="inlineStr"/>
      <c r="R226" t="inlineStr"/>
      <c r="S226" t="inlineStr"/>
      <c r="T226" t="n">
        <v>0</v>
      </c>
      <c r="U226" t="n">
        <v>500000000</v>
      </c>
      <c r="V226" t="inlineStr"/>
      <c r="W226" t="inlineStr">
        <is>
          <t>déterminé</t>
        </is>
      </c>
    </row>
    <row r="227" ht="15" customHeight="1">
      <c r="A227" s="154" t="inlineStr">
        <is>
          <t>Protéines animales transformées</t>
        </is>
      </c>
      <c r="B227" t="inlineStr">
        <is>
          <t>Usages non-alimentaires</t>
        </is>
      </c>
      <c r="C227" t="inlineStr">
        <is>
          <t>Viande bovine</t>
        </is>
      </c>
      <c r="D227" t="inlineStr">
        <is>
          <t>France</t>
        </is>
      </c>
      <c r="E227" t="inlineStr">
        <is>
          <t>2015</t>
        </is>
      </c>
      <c r="F227" t="inlineStr">
        <is>
          <t>kt</t>
        </is>
      </c>
      <c r="G227" t="inlineStr"/>
      <c r="H227" t="inlineStr"/>
      <c r="I227" t="inlineStr"/>
      <c r="J227" t="inlineStr"/>
      <c r="K227" t="inlineStr"/>
      <c r="L227" t="inlineStr"/>
      <c r="M227" t="inlineStr"/>
      <c r="N227" t="n">
        <v>9.460000000000001</v>
      </c>
      <c r="O227" t="inlineStr"/>
      <c r="P227" t="inlineStr"/>
      <c r="Q227" t="inlineStr"/>
      <c r="R227" t="inlineStr"/>
      <c r="S227" t="inlineStr"/>
      <c r="T227" t="n">
        <v>0</v>
      </c>
      <c r="U227" t="n">
        <v>500000000</v>
      </c>
      <c r="V227" t="inlineStr"/>
      <c r="W227" t="inlineStr">
        <is>
          <t>déterminé</t>
        </is>
      </c>
    </row>
    <row r="228" ht="15" customHeight="1">
      <c r="A228" s="154" t="inlineStr">
        <is>
          <t>Protéines animales transformées</t>
        </is>
      </c>
      <c r="B228" t="inlineStr">
        <is>
          <t>Autres IAA</t>
        </is>
      </c>
      <c r="C228" t="inlineStr">
        <is>
          <t>Viande bovine</t>
        </is>
      </c>
      <c r="D228" t="inlineStr">
        <is>
          <t>France</t>
        </is>
      </c>
      <c r="E228" t="inlineStr">
        <is>
          <t>2015</t>
        </is>
      </c>
      <c r="F228" t="inlineStr">
        <is>
          <t>kt</t>
        </is>
      </c>
      <c r="G228" t="inlineStr">
        <is>
          <t>Valorisation des PAT par les autres IAA</t>
        </is>
      </c>
      <c r="H228" t="inlineStr">
        <is>
          <t>SIFCO</t>
        </is>
      </c>
      <c r="I228" t="inlineStr">
        <is>
          <t>Statistique comprenant également les autres espèces ainsi que les exportations = extrapolation à partir de la production de C3 de chaque espèce et des exportations tous débouchés confondus</t>
        </is>
      </c>
      <c r="J228" t="inlineStr">
        <is>
          <t>Volume</t>
        </is>
      </c>
      <c r="K228" t="inlineStr">
        <is>
          <t>Valorisation des PAT par les autres IAA</t>
        </is>
      </c>
      <c r="L228" t="inlineStr">
        <is>
          <t>Coproduits - SIFCO</t>
        </is>
      </c>
      <c r="M228" t="inlineStr">
        <is>
          <t>Très faible</t>
        </is>
      </c>
      <c r="N228" t="n">
        <v>7.57</v>
      </c>
      <c r="O228" t="inlineStr"/>
      <c r="P228" t="inlineStr"/>
      <c r="Q228" t="n">
        <v>7.57</v>
      </c>
      <c r="R228" t="n">
        <v>0.38</v>
      </c>
      <c r="S228" t="n">
        <v>0.1</v>
      </c>
      <c r="T228" t="n">
        <v>0</v>
      </c>
      <c r="U228" t="n">
        <v>500000000</v>
      </c>
      <c r="V228" t="n">
        <v>0</v>
      </c>
      <c r="W228" t="inlineStr">
        <is>
          <t>mesuré</t>
        </is>
      </c>
    </row>
    <row r="229" ht="15" customHeight="1">
      <c r="A229" s="154" t="inlineStr">
        <is>
          <t>Protéines animales transformées</t>
        </is>
      </c>
      <c r="B229" t="inlineStr">
        <is>
          <t>Alimentation humaine</t>
        </is>
      </c>
      <c r="C229" t="inlineStr">
        <is>
          <t>Viande bovine</t>
        </is>
      </c>
      <c r="D229" t="inlineStr">
        <is>
          <t>France</t>
        </is>
      </c>
      <c r="E229" t="inlineStr">
        <is>
          <t>2015</t>
        </is>
      </c>
      <c r="F229" t="inlineStr">
        <is>
          <t>kt</t>
        </is>
      </c>
      <c r="G229" t="inlineStr"/>
      <c r="H229" t="inlineStr"/>
      <c r="I229" t="inlineStr"/>
      <c r="J229" t="inlineStr"/>
      <c r="K229" t="inlineStr"/>
      <c r="L229" t="inlineStr"/>
      <c r="M229" t="inlineStr"/>
      <c r="N229" t="n">
        <v>7.57</v>
      </c>
      <c r="O229" t="inlineStr"/>
      <c r="P229" t="inlineStr"/>
      <c r="Q229" t="inlineStr"/>
      <c r="R229" t="inlineStr"/>
      <c r="S229" t="inlineStr"/>
      <c r="T229" t="n">
        <v>0</v>
      </c>
      <c r="U229" t="n">
        <v>500000000</v>
      </c>
      <c r="V229" t="inlineStr"/>
      <c r="W229" t="inlineStr">
        <is>
          <t>déterminé</t>
        </is>
      </c>
    </row>
    <row r="230" ht="15" customHeight="1">
      <c r="A230" s="154" t="inlineStr">
        <is>
          <t>Corps gras animaux</t>
        </is>
      </c>
      <c r="B230" t="inlineStr">
        <is>
          <t>Alimentation animale rente</t>
        </is>
      </c>
      <c r="C230" t="inlineStr">
        <is>
          <t>Viande bovine</t>
        </is>
      </c>
      <c r="D230" t="inlineStr">
        <is>
          <t>France</t>
        </is>
      </c>
      <c r="E230" t="inlineStr">
        <is>
          <t>2015</t>
        </is>
      </c>
      <c r="F230" t="inlineStr">
        <is>
          <t>kt</t>
        </is>
      </c>
      <c r="G230" t="inlineStr">
        <is>
          <t>Valorisation des CGA en alimentation animale rente</t>
        </is>
      </c>
      <c r="H230" t="inlineStr">
        <is>
          <t>SIFCO</t>
        </is>
      </c>
      <c r="I230" t="inlineStr">
        <is>
          <t>Statistique comprenant également les autres espèces ainsi que les exportations = extrapolation à partir de la production de C3 de chaque espèce et des exportations tous débouchés confondus</t>
        </is>
      </c>
      <c r="J230" t="inlineStr">
        <is>
          <t>Volume</t>
        </is>
      </c>
      <c r="K230" t="inlineStr">
        <is>
          <t>Valorisation des CGA en alimentation animale rente</t>
        </is>
      </c>
      <c r="L230" t="inlineStr">
        <is>
          <t>Coproduits - SIFCO</t>
        </is>
      </c>
      <c r="M230" t="inlineStr">
        <is>
          <t>Très faible</t>
        </is>
      </c>
      <c r="N230" t="n">
        <v>10.7</v>
      </c>
      <c r="O230" t="inlineStr"/>
      <c r="P230" t="inlineStr"/>
      <c r="Q230" t="n">
        <v>10.7</v>
      </c>
      <c r="R230" t="n">
        <v>0.53</v>
      </c>
      <c r="S230" t="n">
        <v>0.1</v>
      </c>
      <c r="T230" t="n">
        <v>0</v>
      </c>
      <c r="U230" t="n">
        <v>500000000</v>
      </c>
      <c r="V230" t="n">
        <v>0</v>
      </c>
      <c r="W230" t="inlineStr">
        <is>
          <t>mesuré</t>
        </is>
      </c>
    </row>
    <row r="231" ht="15" customHeight="1">
      <c r="A231" s="154" t="inlineStr">
        <is>
          <t>Corps gras animaux</t>
        </is>
      </c>
      <c r="B231" t="inlineStr">
        <is>
          <t>Petfood</t>
        </is>
      </c>
      <c r="C231" t="inlineStr">
        <is>
          <t>Viande bovine</t>
        </is>
      </c>
      <c r="D231" t="inlineStr">
        <is>
          <t>France</t>
        </is>
      </c>
      <c r="E231" t="inlineStr">
        <is>
          <t>2015</t>
        </is>
      </c>
      <c r="F231" t="inlineStr">
        <is>
          <t>kt</t>
        </is>
      </c>
      <c r="G231" t="inlineStr">
        <is>
          <t>Valorisation des CGA en petfood</t>
        </is>
      </c>
      <c r="H231" t="inlineStr">
        <is>
          <t>SIFCO</t>
        </is>
      </c>
      <c r="I231" t="inlineStr">
        <is>
          <t>Statistique comprenant également les autres espèces ainsi que les exportations = extrapolation à partir de la production de C3 de chaque espèce et des exportations tous débouchés confondus</t>
        </is>
      </c>
      <c r="J231" t="inlineStr">
        <is>
          <t>Volume</t>
        </is>
      </c>
      <c r="K231" t="inlineStr">
        <is>
          <t>Valorisation des CGA en petfood</t>
        </is>
      </c>
      <c r="L231" t="inlineStr">
        <is>
          <t>Coproduits - SIFCO</t>
        </is>
      </c>
      <c r="M231" t="inlineStr">
        <is>
          <t>Très faible</t>
        </is>
      </c>
      <c r="N231" t="n">
        <v>6.22</v>
      </c>
      <c r="O231" t="inlineStr"/>
      <c r="P231" t="inlineStr"/>
      <c r="Q231" t="n">
        <v>6.22</v>
      </c>
      <c r="R231" t="n">
        <v>0.31</v>
      </c>
      <c r="S231" t="n">
        <v>0.1</v>
      </c>
      <c r="T231" t="n">
        <v>0</v>
      </c>
      <c r="U231" t="n">
        <v>500000000</v>
      </c>
      <c r="V231" t="n">
        <v>0</v>
      </c>
      <c r="W231" t="inlineStr">
        <is>
          <t>mesuré</t>
        </is>
      </c>
    </row>
    <row r="232" ht="15" customHeight="1">
      <c r="A232" s="154" t="inlineStr">
        <is>
          <t>Corps gras animaux</t>
        </is>
      </c>
      <c r="B232" t="inlineStr">
        <is>
          <t>Aquaculture</t>
        </is>
      </c>
      <c r="C232" t="inlineStr">
        <is>
          <t>Viande bovine</t>
        </is>
      </c>
      <c r="D232" t="inlineStr">
        <is>
          <t>France</t>
        </is>
      </c>
      <c r="E232" t="inlineStr">
        <is>
          <t>2015</t>
        </is>
      </c>
      <c r="F232" t="inlineStr">
        <is>
          <t>kt</t>
        </is>
      </c>
      <c r="G232" t="inlineStr">
        <is>
          <t>Valorisation des CGA en aquaculture</t>
        </is>
      </c>
      <c r="H232" t="inlineStr">
        <is>
          <t>SIFCO</t>
        </is>
      </c>
      <c r="I232" t="inlineStr">
        <is>
          <t>Statistique comprenant également les autres espèces ainsi que les exportations = extrapolation à partir de la production de C3 de chaque espèce et des exportations tous débouchés confondus</t>
        </is>
      </c>
      <c r="J232" t="inlineStr">
        <is>
          <t>Volume</t>
        </is>
      </c>
      <c r="K232" t="inlineStr">
        <is>
          <t>Valorisation des CGA en aquaculture</t>
        </is>
      </c>
      <c r="L232" t="inlineStr">
        <is>
          <t>Coproduits - SIFCO</t>
        </is>
      </c>
      <c r="M232" t="inlineStr">
        <is>
          <t>Très faible</t>
        </is>
      </c>
      <c r="N232" t="n">
        <v>0</v>
      </c>
      <c r="O232" t="inlineStr"/>
      <c r="P232" t="inlineStr"/>
      <c r="Q232" t="n">
        <v>0</v>
      </c>
      <c r="R232" t="n">
        <v>0</v>
      </c>
      <c r="S232" t="inlineStr"/>
      <c r="T232" t="n">
        <v>0</v>
      </c>
      <c r="U232" t="n">
        <v>500000000</v>
      </c>
      <c r="V232" t="n">
        <v>0</v>
      </c>
      <c r="W232" t="inlineStr">
        <is>
          <t>mesuré</t>
        </is>
      </c>
    </row>
    <row r="233" ht="15" customHeight="1">
      <c r="A233" s="154" t="inlineStr">
        <is>
          <t>Corps gras animaux</t>
        </is>
      </c>
      <c r="B233" t="inlineStr">
        <is>
          <t>Energie</t>
        </is>
      </c>
      <c r="C233" t="inlineStr">
        <is>
          <t>Viande bovine</t>
        </is>
      </c>
      <c r="D233" t="inlineStr">
        <is>
          <t>France</t>
        </is>
      </c>
      <c r="E233" t="inlineStr">
        <is>
          <t>2015</t>
        </is>
      </c>
      <c r="F233" t="inlineStr">
        <is>
          <t>kt</t>
        </is>
      </c>
      <c r="G233" t="inlineStr">
        <is>
          <t>Valorisation des CGA en énergie</t>
        </is>
      </c>
      <c r="H233" t="inlineStr">
        <is>
          <t>SIFCO</t>
        </is>
      </c>
      <c r="I233" t="inlineStr">
        <is>
          <t>Statistique comprenant également les autres espèces ainsi que les exportations = extrapolation à partir de la production de C3 de chaque espèce et des exportations tous débouchés confondus</t>
        </is>
      </c>
      <c r="J233" t="inlineStr">
        <is>
          <t>Volume</t>
        </is>
      </c>
      <c r="K233" t="inlineStr">
        <is>
          <t>Valorisation des CGA en énergie</t>
        </is>
      </c>
      <c r="L233" t="inlineStr">
        <is>
          <t>Coproduits - SIFCO</t>
        </is>
      </c>
      <c r="M233" t="inlineStr">
        <is>
          <t>Très faible</t>
        </is>
      </c>
      <c r="N233" t="n">
        <v>5.96</v>
      </c>
      <c r="O233" t="inlineStr"/>
      <c r="P233" t="inlineStr"/>
      <c r="Q233" t="n">
        <v>5.96</v>
      </c>
      <c r="R233" t="n">
        <v>0.3</v>
      </c>
      <c r="S233" t="n">
        <v>0.1</v>
      </c>
      <c r="T233" t="n">
        <v>0</v>
      </c>
      <c r="U233" t="n">
        <v>500000000</v>
      </c>
      <c r="V233" t="n">
        <v>0</v>
      </c>
      <c r="W233" t="inlineStr">
        <is>
          <t>mesuré</t>
        </is>
      </c>
    </row>
    <row r="234" ht="15" customHeight="1">
      <c r="A234" s="154" t="inlineStr">
        <is>
          <t>Corps gras animaux</t>
        </is>
      </c>
      <c r="B234" t="inlineStr">
        <is>
          <t>Autres industries</t>
        </is>
      </c>
      <c r="C234" t="inlineStr">
        <is>
          <t>Viande bovine</t>
        </is>
      </c>
      <c r="D234" t="inlineStr">
        <is>
          <t>France</t>
        </is>
      </c>
      <c r="E234" t="inlineStr">
        <is>
          <t>2015</t>
        </is>
      </c>
      <c r="F234" t="inlineStr">
        <is>
          <t>kt</t>
        </is>
      </c>
      <c r="G234" t="inlineStr">
        <is>
          <t>Valorisation des CGA par les autres industries</t>
        </is>
      </c>
      <c r="H234" t="inlineStr">
        <is>
          <t>SIFCO</t>
        </is>
      </c>
      <c r="I234" t="inlineStr">
        <is>
          <t>Statistique comprenant également les autres espèces ainsi que les exportations = extrapolation à partir de la production de C3 de chaque espèce et des exportations tous débouchés confondus</t>
        </is>
      </c>
      <c r="J234" t="inlineStr">
        <is>
          <t>Volume</t>
        </is>
      </c>
      <c r="K234" t="inlineStr">
        <is>
          <t>Valorisation des CGA par les autres industries</t>
        </is>
      </c>
      <c r="L234" t="inlineStr">
        <is>
          <t>Coproduits - SIFCO</t>
        </is>
      </c>
      <c r="M234" t="inlineStr">
        <is>
          <t>Très faible</t>
        </is>
      </c>
      <c r="N234" t="n">
        <v>24.5</v>
      </c>
      <c r="O234" t="inlineStr"/>
      <c r="P234" t="inlineStr"/>
      <c r="Q234" t="n">
        <v>24.51</v>
      </c>
      <c r="R234" t="n">
        <v>1.23</v>
      </c>
      <c r="S234" t="n">
        <v>0.1</v>
      </c>
      <c r="T234" t="n">
        <v>0</v>
      </c>
      <c r="U234" t="n">
        <v>500000000</v>
      </c>
      <c r="V234" t="n">
        <v>0</v>
      </c>
      <c r="W234" t="inlineStr">
        <is>
          <t>mesuré</t>
        </is>
      </c>
    </row>
    <row r="235" ht="15" customHeight="1">
      <c r="A235" s="154" t="inlineStr">
        <is>
          <t>Corps gras animaux</t>
        </is>
      </c>
      <c r="B235" t="inlineStr">
        <is>
          <t>Autres usages (ou usages inconnus)</t>
        </is>
      </c>
      <c r="C235" t="inlineStr">
        <is>
          <t>Viande bovine</t>
        </is>
      </c>
      <c r="D235" t="inlineStr">
        <is>
          <t>France</t>
        </is>
      </c>
      <c r="E235" t="inlineStr">
        <is>
          <t>2015</t>
        </is>
      </c>
      <c r="F235" t="inlineStr">
        <is>
          <t>kt</t>
        </is>
      </c>
      <c r="G235" t="inlineStr">
        <is>
          <t>Valorisation des CGA pour d'autres usages</t>
        </is>
      </c>
      <c r="H235" t="inlineStr">
        <is>
          <t>SIFCO</t>
        </is>
      </c>
      <c r="I235" t="inlineStr">
        <is>
          <t>Statistique comprenant également les autres espèces ainsi que les exportations = extrapolation à partir de la production de C3 de chaque espèce et des exportations tous débouchés confondus</t>
        </is>
      </c>
      <c r="J235" t="inlineStr">
        <is>
          <t>Volume</t>
        </is>
      </c>
      <c r="K235" t="inlineStr">
        <is>
          <t>Valorisation des CGA pour d'autres usages</t>
        </is>
      </c>
      <c r="L235" t="inlineStr">
        <is>
          <t>Coproduits - SIFCO</t>
        </is>
      </c>
      <c r="M235" t="inlineStr">
        <is>
          <t>Très faible</t>
        </is>
      </c>
      <c r="N235" t="n">
        <v>0</v>
      </c>
      <c r="O235" t="inlineStr"/>
      <c r="P235" t="inlineStr"/>
      <c r="Q235" t="n">
        <v>0</v>
      </c>
      <c r="R235" t="n">
        <v>0</v>
      </c>
      <c r="S235" t="inlineStr"/>
      <c r="T235" t="n">
        <v>0</v>
      </c>
      <c r="U235" t="n">
        <v>500000000</v>
      </c>
      <c r="V235" t="n">
        <v>0</v>
      </c>
      <c r="W235" t="inlineStr">
        <is>
          <t>mesuré</t>
        </is>
      </c>
    </row>
    <row r="236" ht="15" customHeight="1">
      <c r="A236" s="154" t="inlineStr">
        <is>
          <t>Corps gras animaux</t>
        </is>
      </c>
      <c r="B236" t="inlineStr">
        <is>
          <t>Export</t>
        </is>
      </c>
      <c r="C236" t="inlineStr">
        <is>
          <t>Viande bovine</t>
        </is>
      </c>
      <c r="D236" t="inlineStr">
        <is>
          <t>France</t>
        </is>
      </c>
      <c r="E236" t="inlineStr">
        <is>
          <t>2015</t>
        </is>
      </c>
      <c r="F236" t="inlineStr">
        <is>
          <t>kt</t>
        </is>
      </c>
      <c r="G236" t="inlineStr">
        <is>
          <t>Part de CGA exportées = 70,41 % (SIFCO)</t>
        </is>
      </c>
      <c r="H236" t="inlineStr">
        <is>
          <t>SIFCO</t>
        </is>
      </c>
      <c r="I236" t="inlineStr">
        <is>
          <t>Extrapolation à partir des exportations tous débouchés confondus</t>
        </is>
      </c>
      <c r="J236" t="inlineStr">
        <is>
          <t>Répartition</t>
        </is>
      </c>
      <c r="K236" t="inlineStr">
        <is>
          <t>Part de CGA exportées</t>
        </is>
      </c>
      <c r="L236" t="inlineStr">
        <is>
          <t>Coproduits - SIFCO</t>
        </is>
      </c>
      <c r="M236" t="inlineStr">
        <is>
          <t>0</t>
        </is>
      </c>
      <c r="N236" t="n">
        <v>127</v>
      </c>
      <c r="O236" t="inlineStr"/>
      <c r="P236" t="inlineStr"/>
      <c r="Q236" t="inlineStr"/>
      <c r="R236" t="inlineStr"/>
      <c r="S236" t="inlineStr"/>
      <c r="T236" t="n">
        <v>0</v>
      </c>
      <c r="U236" t="n">
        <v>500000000</v>
      </c>
      <c r="V236" t="inlineStr"/>
      <c r="W236" t="inlineStr">
        <is>
          <t>déterminé</t>
        </is>
      </c>
    </row>
    <row r="237" ht="15" customHeight="1">
      <c r="A237" s="154" t="inlineStr">
        <is>
          <t>Corps gras animaux</t>
        </is>
      </c>
      <c r="B237" t="inlineStr">
        <is>
          <t>Alimentation animale</t>
        </is>
      </c>
      <c r="C237" t="inlineStr">
        <is>
          <t>Viande bovine</t>
        </is>
      </c>
      <c r="D237" t="inlineStr">
        <is>
          <t>France</t>
        </is>
      </c>
      <c r="E237" t="inlineStr">
        <is>
          <t>2015</t>
        </is>
      </c>
      <c r="F237" t="inlineStr">
        <is>
          <t>kt</t>
        </is>
      </c>
      <c r="G237" t="inlineStr"/>
      <c r="H237" t="inlineStr"/>
      <c r="I237" t="inlineStr"/>
      <c r="J237" t="inlineStr"/>
      <c r="K237" t="inlineStr"/>
      <c r="L237" t="inlineStr"/>
      <c r="M237" t="inlineStr"/>
      <c r="N237" t="n">
        <v>16.9</v>
      </c>
      <c r="O237" t="inlineStr"/>
      <c r="P237" t="inlineStr"/>
      <c r="Q237" t="inlineStr"/>
      <c r="R237" t="inlineStr"/>
      <c r="S237" t="inlineStr"/>
      <c r="T237" t="n">
        <v>0</v>
      </c>
      <c r="U237" t="n">
        <v>500000000</v>
      </c>
      <c r="V237" t="inlineStr"/>
      <c r="W237" t="inlineStr">
        <is>
          <t>déterminé</t>
        </is>
      </c>
    </row>
    <row r="238" ht="15" customHeight="1">
      <c r="A238" s="154" t="inlineStr">
        <is>
          <t>Corps gras animaux</t>
        </is>
      </c>
      <c r="B238" t="inlineStr">
        <is>
          <t>Usages alimentaires</t>
        </is>
      </c>
      <c r="C238" t="inlineStr">
        <is>
          <t>Viande bovine</t>
        </is>
      </c>
      <c r="D238" t="inlineStr">
        <is>
          <t>France</t>
        </is>
      </c>
      <c r="E238" t="inlineStr">
        <is>
          <t>2015</t>
        </is>
      </c>
      <c r="F238" t="inlineStr">
        <is>
          <t>kt</t>
        </is>
      </c>
      <c r="G238" t="inlineStr"/>
      <c r="H238" t="inlineStr"/>
      <c r="I238" t="inlineStr"/>
      <c r="J238" t="inlineStr"/>
      <c r="K238" t="inlineStr"/>
      <c r="L238" t="inlineStr"/>
      <c r="M238" t="inlineStr"/>
      <c r="N238" t="n">
        <v>22.8</v>
      </c>
      <c r="O238" t="inlineStr"/>
      <c r="P238" t="inlineStr"/>
      <c r="Q238" t="inlineStr"/>
      <c r="R238" t="inlineStr"/>
      <c r="S238" t="inlineStr"/>
      <c r="T238" t="n">
        <v>0</v>
      </c>
      <c r="U238" t="n">
        <v>500000000</v>
      </c>
      <c r="V238" t="inlineStr"/>
      <c r="W238" t="inlineStr">
        <is>
          <t>déterminé</t>
        </is>
      </c>
    </row>
    <row r="239" ht="15" customHeight="1">
      <c r="A239" s="154" t="inlineStr">
        <is>
          <t>Corps gras animaux</t>
        </is>
      </c>
      <c r="B239" t="inlineStr">
        <is>
          <t>Débouchés</t>
        </is>
      </c>
      <c r="C239" t="inlineStr">
        <is>
          <t>Viande bovine</t>
        </is>
      </c>
      <c r="D239" t="inlineStr">
        <is>
          <t>France</t>
        </is>
      </c>
      <c r="E239" t="inlineStr">
        <is>
          <t>2015</t>
        </is>
      </c>
      <c r="F239" t="inlineStr">
        <is>
          <t>kt</t>
        </is>
      </c>
      <c r="G239" t="inlineStr"/>
      <c r="H239" t="inlineStr"/>
      <c r="I239" t="inlineStr"/>
      <c r="J239" t="inlineStr"/>
      <c r="K239" t="inlineStr"/>
      <c r="L239" t="inlineStr"/>
      <c r="M239" t="inlineStr"/>
      <c r="N239" t="n">
        <v>53.3</v>
      </c>
      <c r="O239" t="inlineStr"/>
      <c r="P239" t="inlineStr"/>
      <c r="Q239" t="inlineStr"/>
      <c r="R239" t="inlineStr"/>
      <c r="S239" t="inlineStr"/>
      <c r="T239" t="n">
        <v>0</v>
      </c>
      <c r="U239" t="n">
        <v>500000000</v>
      </c>
      <c r="V239" t="inlineStr"/>
      <c r="W239" t="inlineStr">
        <is>
          <t>déterminé</t>
        </is>
      </c>
    </row>
    <row r="240" ht="15" customHeight="1">
      <c r="A240" s="154" t="inlineStr">
        <is>
          <t>Corps gras animaux</t>
        </is>
      </c>
      <c r="B240" t="inlineStr">
        <is>
          <t>Usages non-alimentaires</t>
        </is>
      </c>
      <c r="C240" t="inlineStr">
        <is>
          <t>Viande bovine</t>
        </is>
      </c>
      <c r="D240" t="inlineStr">
        <is>
          <t>France</t>
        </is>
      </c>
      <c r="E240" t="inlineStr">
        <is>
          <t>2015</t>
        </is>
      </c>
      <c r="F240" t="inlineStr">
        <is>
          <t>kt</t>
        </is>
      </c>
      <c r="G240" t="inlineStr"/>
      <c r="H240" t="inlineStr"/>
      <c r="I240" t="inlineStr"/>
      <c r="J240" t="inlineStr"/>
      <c r="K240" t="inlineStr"/>
      <c r="L240" t="inlineStr"/>
      <c r="M240" t="inlineStr"/>
      <c r="N240" t="n">
        <v>30.5</v>
      </c>
      <c r="O240" t="inlineStr"/>
      <c r="P240" t="inlineStr"/>
      <c r="Q240" t="inlineStr"/>
      <c r="R240" t="inlineStr"/>
      <c r="S240" t="inlineStr"/>
      <c r="T240" t="n">
        <v>0</v>
      </c>
      <c r="U240" t="n">
        <v>500000000</v>
      </c>
      <c r="V240" t="inlineStr"/>
      <c r="W240" t="inlineStr">
        <is>
          <t>déterminé</t>
        </is>
      </c>
    </row>
    <row r="241" ht="15" customHeight="1">
      <c r="A241" s="154" t="inlineStr">
        <is>
          <t>Corps gras animaux</t>
        </is>
      </c>
      <c r="B241" t="inlineStr">
        <is>
          <t>Autres IAA</t>
        </is>
      </c>
      <c r="C241" t="inlineStr">
        <is>
          <t>Viande bovine</t>
        </is>
      </c>
      <c r="D241" t="inlineStr">
        <is>
          <t>France</t>
        </is>
      </c>
      <c r="E241" t="inlineStr">
        <is>
          <t>2015</t>
        </is>
      </c>
      <c r="F241" t="inlineStr">
        <is>
          <t>kt</t>
        </is>
      </c>
      <c r="G241" t="inlineStr">
        <is>
          <t>Valorisation des CGA par les autres IAA</t>
        </is>
      </c>
      <c r="H241" t="inlineStr">
        <is>
          <t>SIFCO</t>
        </is>
      </c>
      <c r="I241" t="inlineStr">
        <is>
          <t>Statistique comprenant également les autres espèces ainsi que les exportations = extrapolation à partir de la production de C3 de chaque espèce et des exportations tous débouchés confondus</t>
        </is>
      </c>
      <c r="J241" t="inlineStr">
        <is>
          <t>Volume</t>
        </is>
      </c>
      <c r="K241" t="inlineStr">
        <is>
          <t>Valorisation des CGA par les autres IAA</t>
        </is>
      </c>
      <c r="L241" t="inlineStr">
        <is>
          <t>Coproduits - SIFCO</t>
        </is>
      </c>
      <c r="M241" t="inlineStr">
        <is>
          <t>Très faible</t>
        </is>
      </c>
      <c r="N241" t="n">
        <v>5.9</v>
      </c>
      <c r="O241" t="inlineStr"/>
      <c r="P241" t="inlineStr"/>
      <c r="Q241" t="n">
        <v>5.9</v>
      </c>
      <c r="R241" t="n">
        <v>0.29</v>
      </c>
      <c r="S241" t="n">
        <v>0.1</v>
      </c>
      <c r="T241" t="n">
        <v>0</v>
      </c>
      <c r="U241" t="n">
        <v>500000000</v>
      </c>
      <c r="V241" t="n">
        <v>0</v>
      </c>
      <c r="W241" t="inlineStr">
        <is>
          <t>mesuré</t>
        </is>
      </c>
    </row>
    <row r="242" ht="15" customHeight="1">
      <c r="A242" s="154" t="inlineStr">
        <is>
          <t>Corps gras animaux</t>
        </is>
      </c>
      <c r="B242" t="inlineStr">
        <is>
          <t>Alimentation humaine</t>
        </is>
      </c>
      <c r="C242" t="inlineStr">
        <is>
          <t>Viande bovine</t>
        </is>
      </c>
      <c r="D242" t="inlineStr">
        <is>
          <t>France</t>
        </is>
      </c>
      <c r="E242" t="inlineStr">
        <is>
          <t>2015</t>
        </is>
      </c>
      <c r="F242" t="inlineStr">
        <is>
          <t>kt</t>
        </is>
      </c>
      <c r="G242" t="inlineStr"/>
      <c r="H242" t="inlineStr"/>
      <c r="I242" t="inlineStr"/>
      <c r="J242" t="inlineStr"/>
      <c r="K242" t="inlineStr"/>
      <c r="L242" t="inlineStr"/>
      <c r="M242" t="inlineStr"/>
      <c r="N242" t="n">
        <v>5.9</v>
      </c>
      <c r="O242" t="inlineStr"/>
      <c r="P242" t="inlineStr"/>
      <c r="Q242" t="inlineStr"/>
      <c r="R242" t="inlineStr"/>
      <c r="S242" t="inlineStr"/>
      <c r="T242" t="n">
        <v>0</v>
      </c>
      <c r="U242" t="n">
        <v>500000000</v>
      </c>
      <c r="V242" t="inlineStr"/>
      <c r="W242" t="inlineStr">
        <is>
          <t>déterminé</t>
        </is>
      </c>
    </row>
    <row r="243" ht="15" customHeight="1">
      <c r="A243" s="154" t="inlineStr">
        <is>
          <t>Élevage</t>
        </is>
      </c>
      <c r="B243" t="inlineStr">
        <is>
          <t>Veaux</t>
        </is>
      </c>
      <c r="C243" t="inlineStr">
        <is>
          <t>Viande bovine</t>
        </is>
      </c>
      <c r="D243" t="inlineStr">
        <is>
          <t>France</t>
        </is>
      </c>
      <c r="E243" t="inlineStr">
        <is>
          <t>2015</t>
        </is>
      </c>
      <c r="F243" t="inlineStr">
        <is>
          <t>kt</t>
        </is>
      </c>
      <c r="G243" t="inlineStr"/>
      <c r="H243" t="inlineStr"/>
      <c r="I243" t="inlineStr"/>
      <c r="J243" t="inlineStr"/>
      <c r="K243" t="inlineStr"/>
      <c r="L243" t="inlineStr"/>
      <c r="M243" t="inlineStr"/>
      <c r="N243" t="n">
        <v>309</v>
      </c>
      <c r="O243" t="inlineStr"/>
      <c r="P243" t="inlineStr"/>
      <c r="Q243" t="inlineStr"/>
      <c r="R243" t="inlineStr"/>
      <c r="S243" t="inlineStr"/>
      <c r="T243" t="n">
        <v>0</v>
      </c>
      <c r="U243" t="n">
        <v>500000000</v>
      </c>
      <c r="V243" t="inlineStr"/>
      <c r="W243" t="inlineStr">
        <is>
          <t>déterminé</t>
        </is>
      </c>
    </row>
    <row r="244" ht="15" customHeight="1">
      <c r="A244" s="154" t="inlineStr">
        <is>
          <t>Élevage</t>
        </is>
      </c>
      <c r="B244" t="inlineStr">
        <is>
          <t>Gros bovins</t>
        </is>
      </c>
      <c r="C244" t="inlineStr">
        <is>
          <t>Viande bovine</t>
        </is>
      </c>
      <c r="D244" t="inlineStr">
        <is>
          <t>France</t>
        </is>
      </c>
      <c r="E244" t="inlineStr">
        <is>
          <t>2015</t>
        </is>
      </c>
      <c r="F244" t="inlineStr">
        <is>
          <t>kt</t>
        </is>
      </c>
      <c r="G244" t="inlineStr"/>
      <c r="H244" t="inlineStr"/>
      <c r="I244" t="inlineStr"/>
      <c r="J244" t="inlineStr"/>
      <c r="K244" t="inlineStr"/>
      <c r="L244" t="inlineStr"/>
      <c r="M244" t="inlineStr"/>
      <c r="N244" t="n">
        <v>2330</v>
      </c>
      <c r="O244" t="inlineStr"/>
      <c r="P244" t="inlineStr"/>
      <c r="Q244" t="inlineStr"/>
      <c r="R244" t="inlineStr"/>
      <c r="S244" t="inlineStr"/>
      <c r="T244" t="n">
        <v>0</v>
      </c>
      <c r="U244" t="n">
        <v>500000000</v>
      </c>
      <c r="V244" t="inlineStr"/>
      <c r="W244" t="inlineStr">
        <is>
          <t>déterminé</t>
        </is>
      </c>
    </row>
    <row r="245" ht="15" customHeight="1">
      <c r="A245" s="154" t="inlineStr">
        <is>
          <t>Élevage</t>
        </is>
      </c>
      <c r="B245" t="inlineStr">
        <is>
          <t>Bovins</t>
        </is>
      </c>
      <c r="C245" t="inlineStr">
        <is>
          <t>Viande bovine</t>
        </is>
      </c>
      <c r="D245" t="inlineStr">
        <is>
          <t>France</t>
        </is>
      </c>
      <c r="E245" t="inlineStr">
        <is>
          <t>2015</t>
        </is>
      </c>
      <c r="F245" t="inlineStr">
        <is>
          <t>kt</t>
        </is>
      </c>
      <c r="G245" t="inlineStr"/>
      <c r="H245" t="inlineStr"/>
      <c r="I245" t="inlineStr"/>
      <c r="J245" t="inlineStr"/>
      <c r="K245" t="inlineStr"/>
      <c r="L245" t="inlineStr"/>
      <c r="M245" t="inlineStr"/>
      <c r="N245" t="n">
        <v>2640</v>
      </c>
      <c r="O245" t="inlineStr"/>
      <c r="P245" t="inlineStr"/>
      <c r="Q245" t="inlineStr"/>
      <c r="R245" t="inlineStr"/>
      <c r="S245" t="inlineStr"/>
      <c r="T245" t="n">
        <v>0</v>
      </c>
      <c r="U245" t="n">
        <v>500000000</v>
      </c>
      <c r="V245" t="inlineStr"/>
      <c r="W245" t="inlineStr">
        <is>
          <t>déterminé</t>
        </is>
      </c>
    </row>
    <row r="246" ht="15" customHeight="1">
      <c r="A246" s="154" t="inlineStr">
        <is>
          <t>1ère et 2nde transformation</t>
        </is>
      </c>
      <c r="B246" t="inlineStr">
        <is>
          <t>Carcasses, fraîches</t>
        </is>
      </c>
      <c r="C246" t="inlineStr">
        <is>
          <t>Viande bovine</t>
        </is>
      </c>
      <c r="D246" t="inlineStr">
        <is>
          <t>France</t>
        </is>
      </c>
      <c r="E246" t="inlineStr">
        <is>
          <t>2015</t>
        </is>
      </c>
      <c r="F246" t="inlineStr">
        <is>
          <t>kt</t>
        </is>
      </c>
      <c r="G246" t="inlineStr"/>
      <c r="H246" t="inlineStr"/>
      <c r="I246" t="inlineStr"/>
      <c r="J246" t="inlineStr"/>
      <c r="K246" t="inlineStr"/>
      <c r="L246" t="inlineStr"/>
      <c r="M246" t="inlineStr"/>
      <c r="N246" t="n">
        <v>314</v>
      </c>
      <c r="O246" t="inlineStr"/>
      <c r="P246" t="inlineStr"/>
      <c r="Q246" t="inlineStr"/>
      <c r="R246" t="inlineStr"/>
      <c r="S246" t="inlineStr"/>
      <c r="T246" t="n">
        <v>0</v>
      </c>
      <c r="U246" t="n">
        <v>500000000</v>
      </c>
      <c r="V246" t="inlineStr"/>
      <c r="W246" t="inlineStr">
        <is>
          <t>déterminé</t>
        </is>
      </c>
    </row>
    <row r="247" ht="15" customHeight="1">
      <c r="A247" s="154" t="inlineStr">
        <is>
          <t>1ère et 2nde transformation</t>
        </is>
      </c>
      <c r="B247" t="inlineStr">
        <is>
          <t>Morceaux, frais</t>
        </is>
      </c>
      <c r="C247" t="inlineStr">
        <is>
          <t>Viande bovine</t>
        </is>
      </c>
      <c r="D247" t="inlineStr">
        <is>
          <t>France</t>
        </is>
      </c>
      <c r="E247" t="inlineStr">
        <is>
          <t>2015</t>
        </is>
      </c>
      <c r="F247" t="inlineStr">
        <is>
          <t>kt</t>
        </is>
      </c>
      <c r="G247" t="inlineStr"/>
      <c r="H247" t="inlineStr"/>
      <c r="I247" t="inlineStr"/>
      <c r="J247" t="inlineStr"/>
      <c r="K247" t="inlineStr"/>
      <c r="L247" t="inlineStr"/>
      <c r="M247" t="inlineStr"/>
      <c r="N247" t="n">
        <v>474</v>
      </c>
      <c r="O247" t="inlineStr"/>
      <c r="P247" t="inlineStr"/>
      <c r="Q247" t="inlineStr"/>
      <c r="R247" t="inlineStr"/>
      <c r="S247" t="inlineStr"/>
      <c r="T247" t="n">
        <v>0</v>
      </c>
      <c r="U247" t="n">
        <v>500000000</v>
      </c>
      <c r="V247" t="inlineStr"/>
      <c r="W247" t="inlineStr">
        <is>
          <t>déterminé</t>
        </is>
      </c>
    </row>
    <row r="248" ht="15" customHeight="1">
      <c r="A248" s="154" t="inlineStr">
        <is>
          <t>1ère et 2nde transformation</t>
        </is>
      </c>
      <c r="B248" t="inlineStr">
        <is>
          <t>Morceaux, congelés</t>
        </is>
      </c>
      <c r="C248" t="inlineStr">
        <is>
          <t>Viande bovine</t>
        </is>
      </c>
      <c r="D248" t="inlineStr">
        <is>
          <t>France</t>
        </is>
      </c>
      <c r="E248" t="inlineStr">
        <is>
          <t>2015</t>
        </is>
      </c>
      <c r="F248" t="inlineStr">
        <is>
          <t>kt</t>
        </is>
      </c>
      <c r="G248" t="inlineStr"/>
      <c r="H248" t="inlineStr"/>
      <c r="I248" t="inlineStr"/>
      <c r="J248" t="inlineStr"/>
      <c r="K248" t="inlineStr"/>
      <c r="L248" t="inlineStr"/>
      <c r="M248" t="inlineStr"/>
      <c r="N248" t="n">
        <v>223</v>
      </c>
      <c r="O248" t="inlineStr"/>
      <c r="P248" t="inlineStr"/>
      <c r="Q248" t="inlineStr"/>
      <c r="R248" t="inlineStr"/>
      <c r="S248" t="inlineStr"/>
      <c r="T248" t="n">
        <v>0</v>
      </c>
      <c r="U248" t="n">
        <v>500000000</v>
      </c>
      <c r="V248" t="inlineStr"/>
      <c r="W248" t="inlineStr">
        <is>
          <t>déterminé</t>
        </is>
      </c>
    </row>
    <row r="249" ht="15" customHeight="1">
      <c r="A249" s="154" t="inlineStr">
        <is>
          <t>1ère et 2nde transformation</t>
        </is>
      </c>
      <c r="B249" t="inlineStr">
        <is>
          <t>Abats</t>
        </is>
      </c>
      <c r="C249" t="inlineStr">
        <is>
          <t>Viande bovine</t>
        </is>
      </c>
      <c r="D249" t="inlineStr">
        <is>
          <t>France</t>
        </is>
      </c>
      <c r="E249" t="inlineStr">
        <is>
          <t>2015</t>
        </is>
      </c>
      <c r="F249" t="inlineStr">
        <is>
          <t>kt</t>
        </is>
      </c>
      <c r="G249" t="inlineStr"/>
      <c r="H249" t="inlineStr"/>
      <c r="I249" t="inlineStr"/>
      <c r="J249" t="inlineStr"/>
      <c r="K249" t="inlineStr"/>
      <c r="L249" t="inlineStr"/>
      <c r="M249" t="inlineStr"/>
      <c r="N249" t="n">
        <v>195</v>
      </c>
      <c r="O249" t="inlineStr"/>
      <c r="P249" t="inlineStr"/>
      <c r="Q249" t="inlineStr"/>
      <c r="R249" t="inlineStr"/>
      <c r="S249" t="inlineStr"/>
      <c r="T249" t="n">
        <v>0</v>
      </c>
      <c r="U249" t="n">
        <v>500000000</v>
      </c>
      <c r="V249" t="inlineStr"/>
      <c r="W249" t="inlineStr">
        <is>
          <t>déterminé</t>
        </is>
      </c>
    </row>
    <row r="250" ht="15" customHeight="1">
      <c r="A250" s="154" t="inlineStr">
        <is>
          <t>1ère et 2nde transformation</t>
        </is>
      </c>
      <c r="B250" t="inlineStr">
        <is>
          <t>C1</t>
        </is>
      </c>
      <c r="C250" t="inlineStr">
        <is>
          <t>Viande bovine</t>
        </is>
      </c>
      <c r="D250" t="inlineStr">
        <is>
          <t>France</t>
        </is>
      </c>
      <c r="E250" t="inlineStr">
        <is>
          <t>2015</t>
        </is>
      </c>
      <c r="F250" t="inlineStr">
        <is>
          <t>kt</t>
        </is>
      </c>
      <c r="G250" t="inlineStr"/>
      <c r="H250" t="inlineStr"/>
      <c r="I250" t="inlineStr"/>
      <c r="J250" t="inlineStr"/>
      <c r="K250" t="inlineStr"/>
      <c r="L250" t="inlineStr"/>
      <c r="M250" t="inlineStr"/>
      <c r="N250" t="n">
        <v>135</v>
      </c>
      <c r="O250" t="inlineStr"/>
      <c r="P250" t="inlineStr"/>
      <c r="Q250" t="inlineStr"/>
      <c r="R250" t="inlineStr"/>
      <c r="S250" t="inlineStr"/>
      <c r="T250" t="n">
        <v>0</v>
      </c>
      <c r="U250" t="n">
        <v>500000000</v>
      </c>
      <c r="V250" t="inlineStr"/>
      <c r="W250" t="inlineStr">
        <is>
          <t>déterminé</t>
        </is>
      </c>
    </row>
    <row r="251" ht="15" customHeight="1">
      <c r="A251" s="154" t="inlineStr">
        <is>
          <t>1ère et 2nde transformation</t>
        </is>
      </c>
      <c r="B251" t="inlineStr">
        <is>
          <t>C2</t>
        </is>
      </c>
      <c r="C251" t="inlineStr">
        <is>
          <t>Viande bovine</t>
        </is>
      </c>
      <c r="D251" t="inlineStr">
        <is>
          <t>France</t>
        </is>
      </c>
      <c r="E251" t="inlineStr">
        <is>
          <t>2015</t>
        </is>
      </c>
      <c r="F251" t="inlineStr">
        <is>
          <t>kt</t>
        </is>
      </c>
      <c r="G251" t="inlineStr"/>
      <c r="H251" t="inlineStr"/>
      <c r="I251" t="inlineStr"/>
      <c r="J251" t="inlineStr"/>
      <c r="K251" t="inlineStr"/>
      <c r="L251" t="inlineStr"/>
      <c r="M251" t="inlineStr"/>
      <c r="N251" t="n">
        <v>232</v>
      </c>
      <c r="O251" t="inlineStr"/>
      <c r="P251" t="inlineStr"/>
      <c r="Q251" t="inlineStr"/>
      <c r="R251" t="inlineStr"/>
      <c r="S251" t="inlineStr"/>
      <c r="T251" t="n">
        <v>0</v>
      </c>
      <c r="U251" t="n">
        <v>500000000</v>
      </c>
      <c r="V251" t="inlineStr"/>
      <c r="W251" t="inlineStr">
        <is>
          <t>déterminé</t>
        </is>
      </c>
    </row>
    <row r="252" ht="15" customHeight="1">
      <c r="A252" s="154" t="inlineStr">
        <is>
          <t>1ère et 2nde transformation</t>
        </is>
      </c>
      <c r="B252" t="inlineStr">
        <is>
          <t>C3 et alimentaire</t>
        </is>
      </c>
      <c r="C252" t="inlineStr">
        <is>
          <t>Viande bovine</t>
        </is>
      </c>
      <c r="D252" t="inlineStr">
        <is>
          <t>France</t>
        </is>
      </c>
      <c r="E252" t="inlineStr">
        <is>
          <t>2015</t>
        </is>
      </c>
      <c r="F252" t="inlineStr">
        <is>
          <t>kt</t>
        </is>
      </c>
      <c r="G252" t="inlineStr"/>
      <c r="H252" t="inlineStr"/>
      <c r="I252" t="inlineStr"/>
      <c r="J252" t="inlineStr"/>
      <c r="K252" t="inlineStr"/>
      <c r="L252" t="inlineStr"/>
      <c r="M252" t="inlineStr"/>
      <c r="N252" t="n">
        <v>864</v>
      </c>
      <c r="O252" t="inlineStr"/>
      <c r="P252" t="inlineStr"/>
      <c r="Q252" t="inlineStr"/>
      <c r="R252" t="inlineStr"/>
      <c r="S252" t="inlineStr"/>
      <c r="T252" t="n">
        <v>0</v>
      </c>
      <c r="U252" t="n">
        <v>500000000</v>
      </c>
      <c r="V252" t="inlineStr"/>
      <c r="W252" t="inlineStr">
        <is>
          <t>déterminé</t>
        </is>
      </c>
    </row>
    <row r="253" ht="15" customHeight="1">
      <c r="A253" s="154" t="inlineStr">
        <is>
          <t>1ère et 2nde transformation</t>
        </is>
      </c>
      <c r="B253" t="inlineStr">
        <is>
          <t>Viande de veaux</t>
        </is>
      </c>
      <c r="C253" t="inlineStr">
        <is>
          <t>Viande bovine</t>
        </is>
      </c>
      <c r="D253" t="inlineStr">
        <is>
          <t>France</t>
        </is>
      </c>
      <c r="E253" t="inlineStr">
        <is>
          <t>2015</t>
        </is>
      </c>
      <c r="F253" t="inlineStr">
        <is>
          <t>kt</t>
        </is>
      </c>
      <c r="G253" t="inlineStr"/>
      <c r="H253" t="inlineStr"/>
      <c r="I253" t="inlineStr"/>
      <c r="J253" t="inlineStr"/>
      <c r="K253" t="inlineStr"/>
      <c r="L253" t="inlineStr"/>
      <c r="M253" t="inlineStr"/>
      <c r="N253" t="n">
        <v>125</v>
      </c>
      <c r="O253" t="inlineStr"/>
      <c r="P253" t="inlineStr"/>
      <c r="Q253" t="inlineStr"/>
      <c r="R253" t="inlineStr"/>
      <c r="S253" t="inlineStr"/>
      <c r="T253" t="n">
        <v>0</v>
      </c>
      <c r="U253" t="n">
        <v>500000000</v>
      </c>
      <c r="V253" t="inlineStr"/>
      <c r="W253" t="inlineStr">
        <is>
          <t>déterminé</t>
        </is>
      </c>
    </row>
    <row r="254" ht="15" customHeight="1">
      <c r="A254" s="154" t="inlineStr">
        <is>
          <t>1ère et 2nde transformation</t>
        </is>
      </c>
      <c r="B254" t="inlineStr">
        <is>
          <t>Viande de gros bovins</t>
        </is>
      </c>
      <c r="C254" t="inlineStr">
        <is>
          <t>Viande bovine</t>
        </is>
      </c>
      <c r="D254" t="inlineStr">
        <is>
          <t>France</t>
        </is>
      </c>
      <c r="E254" t="inlineStr">
        <is>
          <t>2015</t>
        </is>
      </c>
      <c r="F254" t="inlineStr">
        <is>
          <t>kt</t>
        </is>
      </c>
      <c r="G254" t="inlineStr"/>
      <c r="H254" t="inlineStr"/>
      <c r="I254" t="inlineStr"/>
      <c r="J254" t="inlineStr"/>
      <c r="K254" t="inlineStr"/>
      <c r="L254" t="inlineStr"/>
      <c r="M254" t="inlineStr"/>
      <c r="N254" t="n">
        <v>886</v>
      </c>
      <c r="O254" t="inlineStr"/>
      <c r="P254" t="inlineStr"/>
      <c r="Q254" t="inlineStr"/>
      <c r="R254" t="inlineStr"/>
      <c r="S254" t="inlineStr"/>
      <c r="T254" t="n">
        <v>0</v>
      </c>
      <c r="U254" t="n">
        <v>500000000</v>
      </c>
      <c r="V254" t="inlineStr"/>
      <c r="W254" t="inlineStr">
        <is>
          <t>déterminé</t>
        </is>
      </c>
    </row>
    <row r="255" ht="15" customHeight="1">
      <c r="A255" s="154" t="inlineStr">
        <is>
          <t>1ère et 2nde transformation</t>
        </is>
      </c>
      <c r="B255" t="inlineStr">
        <is>
          <t>Cuirs</t>
        </is>
      </c>
      <c r="C255" t="inlineStr">
        <is>
          <t>Viande bovine</t>
        </is>
      </c>
      <c r="D255" t="inlineStr">
        <is>
          <t>France</t>
        </is>
      </c>
      <c r="E255" t="inlineStr">
        <is>
          <t>2015</t>
        </is>
      </c>
      <c r="F255" t="inlineStr">
        <is>
          <t>kt</t>
        </is>
      </c>
      <c r="G255" t="inlineStr"/>
      <c r="H255" t="inlineStr"/>
      <c r="I255" t="inlineStr"/>
      <c r="J255" t="inlineStr"/>
      <c r="K255" t="inlineStr"/>
      <c r="L255" t="inlineStr"/>
      <c r="M255" t="inlineStr"/>
      <c r="N255" t="n">
        <v>149</v>
      </c>
      <c r="O255" t="inlineStr"/>
      <c r="P255" t="inlineStr"/>
      <c r="Q255" t="inlineStr"/>
      <c r="R255" t="inlineStr"/>
      <c r="S255" t="inlineStr"/>
      <c r="T255" t="n">
        <v>0</v>
      </c>
      <c r="U255" t="n">
        <v>500000000</v>
      </c>
      <c r="V255" t="inlineStr"/>
      <c r="W255" t="inlineStr">
        <is>
          <t>déterminé</t>
        </is>
      </c>
    </row>
    <row r="256" ht="15" customHeight="1">
      <c r="A256" s="154" t="inlineStr">
        <is>
          <t>1ère et 2nde transformation</t>
        </is>
      </c>
      <c r="B256" t="inlineStr">
        <is>
          <t>Eau - ressuage</t>
        </is>
      </c>
      <c r="C256" t="inlineStr">
        <is>
          <t>Viande bovine</t>
        </is>
      </c>
      <c r="D256" t="inlineStr">
        <is>
          <t>France</t>
        </is>
      </c>
      <c r="E256" t="inlineStr">
        <is>
          <t>2015</t>
        </is>
      </c>
      <c r="F256" t="inlineStr">
        <is>
          <t>kt</t>
        </is>
      </c>
      <c r="G256" t="inlineStr"/>
      <c r="H256" t="inlineStr"/>
      <c r="I256" t="inlineStr"/>
      <c r="J256" t="inlineStr"/>
      <c r="K256" t="inlineStr"/>
      <c r="L256" t="inlineStr"/>
      <c r="M256" t="inlineStr"/>
      <c r="N256" t="n">
        <v>32.6</v>
      </c>
      <c r="O256" t="inlineStr"/>
      <c r="P256" t="inlineStr"/>
      <c r="Q256" t="inlineStr"/>
      <c r="R256" t="inlineStr"/>
      <c r="S256" t="inlineStr"/>
      <c r="T256" t="n">
        <v>0</v>
      </c>
      <c r="U256" t="n">
        <v>500000000</v>
      </c>
      <c r="V256" t="inlineStr"/>
      <c r="W256" t="inlineStr">
        <is>
          <t>déterminé</t>
        </is>
      </c>
    </row>
    <row r="257" ht="15" customHeight="1">
      <c r="A257" s="154" t="inlineStr">
        <is>
          <t>1ère et 2nde transformation</t>
        </is>
      </c>
      <c r="B257" t="inlineStr">
        <is>
          <t>Carcasses</t>
        </is>
      </c>
      <c r="C257" t="inlineStr">
        <is>
          <t>Viande bovine</t>
        </is>
      </c>
      <c r="D257" t="inlineStr">
        <is>
          <t>France</t>
        </is>
      </c>
      <c r="E257" t="inlineStr">
        <is>
          <t>2015</t>
        </is>
      </c>
      <c r="F257" t="inlineStr">
        <is>
          <t>kt</t>
        </is>
      </c>
      <c r="G257" t="inlineStr"/>
      <c r="H257" t="inlineStr"/>
      <c r="I257" t="inlineStr"/>
      <c r="J257" t="inlineStr"/>
      <c r="K257" t="inlineStr"/>
      <c r="L257" t="inlineStr"/>
      <c r="M257" t="inlineStr"/>
      <c r="N257" t="n">
        <v>314</v>
      </c>
      <c r="O257" t="inlineStr"/>
      <c r="P257" t="inlineStr"/>
      <c r="Q257" t="inlineStr"/>
      <c r="R257" t="inlineStr"/>
      <c r="S257" t="inlineStr"/>
      <c r="T257" t="n">
        <v>0</v>
      </c>
      <c r="U257" t="n">
        <v>500000000</v>
      </c>
      <c r="V257" t="inlineStr"/>
      <c r="W257" t="inlineStr">
        <is>
          <t>déterminé</t>
        </is>
      </c>
    </row>
    <row r="258" ht="15" customHeight="1">
      <c r="A258" s="154" t="inlineStr">
        <is>
          <t>1ère et 2nde transformation</t>
        </is>
      </c>
      <c r="B258" t="inlineStr">
        <is>
          <t>Viande</t>
        </is>
      </c>
      <c r="C258" t="inlineStr">
        <is>
          <t>Viande bovine</t>
        </is>
      </c>
      <c r="D258" t="inlineStr">
        <is>
          <t>France</t>
        </is>
      </c>
      <c r="E258" t="inlineStr">
        <is>
          <t>2015</t>
        </is>
      </c>
      <c r="F258" t="inlineStr">
        <is>
          <t>kt</t>
        </is>
      </c>
      <c r="G258" t="inlineStr"/>
      <c r="H258" t="inlineStr"/>
      <c r="I258" t="inlineStr"/>
      <c r="J258" t="inlineStr"/>
      <c r="K258" t="inlineStr"/>
      <c r="L258" t="inlineStr"/>
      <c r="M258" t="inlineStr"/>
      <c r="N258" t="n">
        <v>1010</v>
      </c>
      <c r="O258" t="inlineStr"/>
      <c r="P258" t="inlineStr"/>
      <c r="Q258" t="inlineStr"/>
      <c r="R258" t="inlineStr"/>
      <c r="S258" t="inlineStr"/>
      <c r="T258" t="n">
        <v>0</v>
      </c>
      <c r="U258" t="n">
        <v>500000000</v>
      </c>
      <c r="V258" t="inlineStr"/>
      <c r="W258" t="inlineStr">
        <is>
          <t>déterminé</t>
        </is>
      </c>
    </row>
    <row r="259" ht="15" customHeight="1">
      <c r="A259" s="154" t="inlineStr">
        <is>
          <t>1ère et 2nde transformation</t>
        </is>
      </c>
      <c r="B259" t="inlineStr">
        <is>
          <t>Morceaux</t>
        </is>
      </c>
      <c r="C259" t="inlineStr">
        <is>
          <t>Viande bovine</t>
        </is>
      </c>
      <c r="D259" t="inlineStr">
        <is>
          <t>France</t>
        </is>
      </c>
      <c r="E259" t="inlineStr">
        <is>
          <t>2015</t>
        </is>
      </c>
      <c r="F259" t="inlineStr">
        <is>
          <t>kt</t>
        </is>
      </c>
      <c r="G259" t="inlineStr"/>
      <c r="H259" t="inlineStr"/>
      <c r="I259" t="inlineStr"/>
      <c r="J259" t="inlineStr"/>
      <c r="K259" t="inlineStr"/>
      <c r="L259" t="inlineStr"/>
      <c r="M259" t="inlineStr"/>
      <c r="N259" t="n">
        <v>697</v>
      </c>
      <c r="O259" t="inlineStr"/>
      <c r="P259" t="inlineStr"/>
      <c r="Q259" t="inlineStr"/>
      <c r="R259" t="inlineStr"/>
      <c r="S259" t="inlineStr"/>
      <c r="T259" t="n">
        <v>0</v>
      </c>
      <c r="U259" t="n">
        <v>500000000</v>
      </c>
      <c r="V259" t="inlineStr"/>
      <c r="W259" t="inlineStr">
        <is>
          <t>déterminé</t>
        </is>
      </c>
    </row>
    <row r="260" ht="15" customHeight="1">
      <c r="A260" s="154" t="inlineStr">
        <is>
          <t>1ère et 2nde transformation</t>
        </is>
      </c>
      <c r="B260" t="inlineStr">
        <is>
          <t>Matières de 1ère et 2nde transformation</t>
        </is>
      </c>
      <c r="C260" t="inlineStr">
        <is>
          <t>Viande bovine</t>
        </is>
      </c>
      <c r="D260" t="inlineStr">
        <is>
          <t>France</t>
        </is>
      </c>
      <c r="E260" t="inlineStr">
        <is>
          <t>2015</t>
        </is>
      </c>
      <c r="F260" t="inlineStr">
        <is>
          <t>kt</t>
        </is>
      </c>
      <c r="G260" t="inlineStr"/>
      <c r="H260" t="inlineStr"/>
      <c r="I260" t="inlineStr"/>
      <c r="J260" t="inlineStr"/>
      <c r="K260" t="inlineStr"/>
      <c r="L260" t="inlineStr"/>
      <c r="M260" t="inlineStr"/>
      <c r="N260" t="n">
        <v>2590</v>
      </c>
      <c r="O260" t="inlineStr"/>
      <c r="P260" t="inlineStr"/>
      <c r="Q260" t="inlineStr"/>
      <c r="R260" t="inlineStr"/>
      <c r="S260" t="inlineStr"/>
      <c r="T260" t="n">
        <v>0</v>
      </c>
      <c r="U260" t="n">
        <v>500000000</v>
      </c>
      <c r="V260" t="inlineStr"/>
      <c r="W260" t="inlineStr">
        <is>
          <t>déterminé</t>
        </is>
      </c>
    </row>
    <row r="261" ht="15" customHeight="1">
      <c r="A261" s="154" t="inlineStr">
        <is>
          <t>1ère et 2nde transformation</t>
        </is>
      </c>
      <c r="B261" t="inlineStr">
        <is>
          <t>Coproduits</t>
        </is>
      </c>
      <c r="C261" t="inlineStr">
        <is>
          <t>Viande bovine</t>
        </is>
      </c>
      <c r="D261" t="inlineStr">
        <is>
          <t>France</t>
        </is>
      </c>
      <c r="E261" t="inlineStr">
        <is>
          <t>2015</t>
        </is>
      </c>
      <c r="F261" t="inlineStr">
        <is>
          <t>kt</t>
        </is>
      </c>
      <c r="G261" t="inlineStr"/>
      <c r="H261" t="inlineStr"/>
      <c r="I261" t="inlineStr"/>
      <c r="J261" t="inlineStr"/>
      <c r="K261" t="inlineStr"/>
      <c r="L261" t="inlineStr"/>
      <c r="M261" t="inlineStr"/>
      <c r="N261" t="n">
        <v>1230</v>
      </c>
      <c r="O261" t="inlineStr"/>
      <c r="P261" t="inlineStr"/>
      <c r="Q261" t="inlineStr"/>
      <c r="R261" t="inlineStr"/>
      <c r="S261" t="inlineStr"/>
      <c r="T261" t="n">
        <v>0</v>
      </c>
      <c r="U261" t="n">
        <v>500000000</v>
      </c>
      <c r="V261" t="inlineStr"/>
      <c r="W261" t="inlineStr">
        <is>
          <t>déterminé</t>
        </is>
      </c>
    </row>
    <row r="262" ht="15" customHeight="1">
      <c r="A262" s="154" t="inlineStr">
        <is>
          <t>1ère et 2nde transformation</t>
        </is>
      </c>
      <c r="B262" t="inlineStr">
        <is>
          <t>Eau</t>
        </is>
      </c>
      <c r="C262" t="inlineStr">
        <is>
          <t>Viande bovine</t>
        </is>
      </c>
      <c r="D262" t="inlineStr">
        <is>
          <t>France</t>
        </is>
      </c>
      <c r="E262" t="inlineStr">
        <is>
          <t>2015</t>
        </is>
      </c>
      <c r="F262" t="inlineStr">
        <is>
          <t>kt</t>
        </is>
      </c>
      <c r="G262" t="inlineStr"/>
      <c r="H262" t="inlineStr"/>
      <c r="I262" t="inlineStr"/>
      <c r="J262" t="inlineStr"/>
      <c r="K262" t="inlineStr"/>
      <c r="L262" t="inlineStr"/>
      <c r="M262" t="inlineStr"/>
      <c r="N262" t="n">
        <v>636</v>
      </c>
      <c r="O262" t="n">
        <v>325</v>
      </c>
      <c r="P262" t="n">
        <v>692</v>
      </c>
      <c r="Q262" t="inlineStr"/>
      <c r="R262" t="inlineStr"/>
      <c r="S262" t="inlineStr"/>
      <c r="T262" t="n">
        <v>0</v>
      </c>
      <c r="U262" t="n">
        <v>500000000</v>
      </c>
      <c r="V262" t="inlineStr"/>
      <c r="W262" t="inlineStr">
        <is>
          <t>libre</t>
        </is>
      </c>
    </row>
    <row r="263" ht="15" customHeight="1">
      <c r="A263" s="154" t="inlineStr">
        <is>
          <t>1ère et 2nde transformation</t>
        </is>
      </c>
      <c r="B263" t="inlineStr">
        <is>
          <t>Farines animales</t>
        </is>
      </c>
      <c r="C263" t="inlineStr">
        <is>
          <t>Viande bovine</t>
        </is>
      </c>
      <c r="D263" t="inlineStr">
        <is>
          <t>France</t>
        </is>
      </c>
      <c r="E263" t="inlineStr">
        <is>
          <t>2015</t>
        </is>
      </c>
      <c r="F263" t="inlineStr">
        <is>
          <t>kt</t>
        </is>
      </c>
      <c r="G263" t="inlineStr"/>
      <c r="H263" t="inlineStr"/>
      <c r="I263" t="inlineStr"/>
      <c r="J263" t="inlineStr"/>
      <c r="K263" t="inlineStr"/>
      <c r="L263" t="inlineStr"/>
      <c r="M263" t="inlineStr"/>
      <c r="N263" t="n">
        <v>30.1</v>
      </c>
      <c r="O263" t="n">
        <v>0</v>
      </c>
      <c r="P263" t="n">
        <v>367</v>
      </c>
      <c r="Q263" t="inlineStr"/>
      <c r="R263" t="inlineStr"/>
      <c r="S263" t="inlineStr"/>
      <c r="T263" t="n">
        <v>0</v>
      </c>
      <c r="U263" t="n">
        <v>500000000</v>
      </c>
      <c r="V263" t="inlineStr"/>
      <c r="W263" t="inlineStr">
        <is>
          <t>libre</t>
        </is>
      </c>
    </row>
    <row r="264" ht="15" customHeight="1">
      <c r="A264" s="154" t="inlineStr">
        <is>
          <t>1ère et 2nde transformation</t>
        </is>
      </c>
      <c r="B264" t="inlineStr">
        <is>
          <t>Graisses animales</t>
        </is>
      </c>
      <c r="C264" t="inlineStr">
        <is>
          <t>Viande bovine</t>
        </is>
      </c>
      <c r="D264" t="inlineStr">
        <is>
          <t>France</t>
        </is>
      </c>
      <c r="E264" t="inlineStr">
        <is>
          <t>2015</t>
        </is>
      </c>
      <c r="F264" t="inlineStr">
        <is>
          <t>kt</t>
        </is>
      </c>
      <c r="G264" t="inlineStr"/>
      <c r="H264" t="inlineStr"/>
      <c r="I264" t="inlineStr"/>
      <c r="J264" t="inlineStr"/>
      <c r="K264" t="inlineStr"/>
      <c r="L264" t="inlineStr"/>
      <c r="M264" t="inlineStr"/>
      <c r="N264" t="n">
        <v>25.2</v>
      </c>
      <c r="O264" t="n">
        <v>0</v>
      </c>
      <c r="P264" t="n">
        <v>367</v>
      </c>
      <c r="Q264" t="inlineStr"/>
      <c r="R264" t="inlineStr"/>
      <c r="S264" t="inlineStr"/>
      <c r="T264" t="n">
        <v>0</v>
      </c>
      <c r="U264" t="n">
        <v>500000000</v>
      </c>
      <c r="V264" t="inlineStr"/>
      <c r="W264" t="inlineStr">
        <is>
          <t>libre</t>
        </is>
      </c>
    </row>
    <row r="265" ht="15" customHeight="1">
      <c r="A265" s="154" t="inlineStr">
        <is>
          <t>1ère et 2nde transformation</t>
        </is>
      </c>
      <c r="B265" t="inlineStr">
        <is>
          <t>Eau - traitement thermique</t>
        </is>
      </c>
      <c r="C265" t="inlineStr">
        <is>
          <t>Viande bovine</t>
        </is>
      </c>
      <c r="D265" t="inlineStr">
        <is>
          <t>France</t>
        </is>
      </c>
      <c r="E265" t="inlineStr">
        <is>
          <t>2015</t>
        </is>
      </c>
      <c r="F265" t="inlineStr">
        <is>
          <t>kt</t>
        </is>
      </c>
      <c r="G265" t="inlineStr"/>
      <c r="H265" t="inlineStr"/>
      <c r="I265" t="inlineStr"/>
      <c r="J265" t="inlineStr"/>
      <c r="K265" t="inlineStr"/>
      <c r="L265" t="inlineStr"/>
      <c r="M265" t="inlineStr"/>
      <c r="N265" t="n">
        <v>604</v>
      </c>
      <c r="O265" t="n">
        <v>292</v>
      </c>
      <c r="P265" t="n">
        <v>659</v>
      </c>
      <c r="Q265" t="inlineStr"/>
      <c r="R265" t="inlineStr"/>
      <c r="S265" t="inlineStr"/>
      <c r="T265" t="n">
        <v>0</v>
      </c>
      <c r="U265" t="n">
        <v>500000000</v>
      </c>
      <c r="V265" t="inlineStr"/>
      <c r="W265" t="inlineStr">
        <is>
          <t>libre</t>
        </is>
      </c>
    </row>
    <row r="266" ht="15" customHeight="1">
      <c r="A266" s="154" t="inlineStr">
        <is>
          <t>1ère et 2nde transformation</t>
        </is>
      </c>
      <c r="B266" t="inlineStr">
        <is>
          <t>Farines et graisses animales</t>
        </is>
      </c>
      <c r="C266" t="inlineStr">
        <is>
          <t>Viande bovine</t>
        </is>
      </c>
      <c r="D266" t="inlineStr">
        <is>
          <t>France</t>
        </is>
      </c>
      <c r="E266" t="inlineStr">
        <is>
          <t>2015</t>
        </is>
      </c>
      <c r="F266" t="inlineStr">
        <is>
          <t>kt</t>
        </is>
      </c>
      <c r="G266" t="inlineStr"/>
      <c r="H266" t="inlineStr"/>
      <c r="I266" t="inlineStr"/>
      <c r="J266" t="inlineStr"/>
      <c r="K266" t="inlineStr"/>
      <c r="L266" t="inlineStr"/>
      <c r="M266" t="inlineStr"/>
      <c r="N266" t="n">
        <v>55.3</v>
      </c>
      <c r="O266" t="n">
        <v>0</v>
      </c>
      <c r="P266" t="n">
        <v>367</v>
      </c>
      <c r="Q266" t="inlineStr"/>
      <c r="R266" t="inlineStr"/>
      <c r="S266" t="inlineStr"/>
      <c r="T266" t="n">
        <v>0</v>
      </c>
      <c r="U266" t="n">
        <v>500000000</v>
      </c>
      <c r="V266" t="inlineStr"/>
      <c r="W266" t="inlineStr">
        <is>
          <t>libre</t>
        </is>
      </c>
    </row>
    <row r="267" ht="15" customHeight="1">
      <c r="A267" s="154" t="inlineStr">
        <is>
          <t>1ère et 2nde transformation</t>
        </is>
      </c>
      <c r="B267" t="inlineStr">
        <is>
          <t>Produits transformés</t>
        </is>
      </c>
      <c r="C267" t="inlineStr">
        <is>
          <t>Viande bovine</t>
        </is>
      </c>
      <c r="D267" t="inlineStr">
        <is>
          <t>France</t>
        </is>
      </c>
      <c r="E267" t="inlineStr">
        <is>
          <t>2015</t>
        </is>
      </c>
      <c r="F267" t="inlineStr">
        <is>
          <t>kt</t>
        </is>
      </c>
      <c r="G267" t="inlineStr"/>
      <c r="H267" t="inlineStr"/>
      <c r="I267" t="inlineStr"/>
      <c r="J267" t="inlineStr"/>
      <c r="K267" t="inlineStr"/>
      <c r="L267" t="inlineStr"/>
      <c r="M267" t="inlineStr"/>
      <c r="N267" t="n">
        <v>548</v>
      </c>
      <c r="O267" t="n">
        <v>493</v>
      </c>
      <c r="P267" t="n">
        <v>860</v>
      </c>
      <c r="Q267" t="inlineStr"/>
      <c r="R267" t="inlineStr"/>
      <c r="S267" t="inlineStr"/>
      <c r="T267" t="n">
        <v>0</v>
      </c>
      <c r="U267" t="n">
        <v>500000000</v>
      </c>
      <c r="V267" t="inlineStr"/>
      <c r="W267" t="inlineStr">
        <is>
          <t>libre</t>
        </is>
      </c>
    </row>
    <row r="268" ht="15" customHeight="1">
      <c r="A268" s="154" t="inlineStr">
        <is>
          <t>1ère et 2nde transformation</t>
        </is>
      </c>
      <c r="B268" t="inlineStr">
        <is>
          <t>Matières issues de coproduits</t>
        </is>
      </c>
      <c r="C268" t="inlineStr">
        <is>
          <t>Viande bovine</t>
        </is>
      </c>
      <c r="D268" t="inlineStr">
        <is>
          <t>France</t>
        </is>
      </c>
      <c r="E268" t="inlineStr">
        <is>
          <t>2015</t>
        </is>
      </c>
      <c r="F268" t="inlineStr">
        <is>
          <t>kt</t>
        </is>
      </c>
      <c r="G268" t="inlineStr"/>
      <c r="H268" t="inlineStr"/>
      <c r="I268" t="inlineStr"/>
      <c r="J268" t="inlineStr"/>
      <c r="K268" t="inlineStr"/>
      <c r="L268" t="inlineStr"/>
      <c r="M268" t="inlineStr"/>
      <c r="N268" t="n">
        <v>548</v>
      </c>
      <c r="O268" t="n">
        <v>493</v>
      </c>
      <c r="P268" t="n">
        <v>860</v>
      </c>
      <c r="Q268" t="inlineStr"/>
      <c r="R268" t="inlineStr"/>
      <c r="S268" t="inlineStr"/>
      <c r="T268" t="n">
        <v>0</v>
      </c>
      <c r="U268" t="n">
        <v>500000000</v>
      </c>
      <c r="V268" t="inlineStr"/>
      <c r="W268" t="inlineStr">
        <is>
          <t>libre</t>
        </is>
      </c>
    </row>
    <row r="269" ht="15" customHeight="1">
      <c r="A269" s="154" t="inlineStr">
        <is>
          <t>1ère et 2nde transformation</t>
        </is>
      </c>
      <c r="B269" t="inlineStr">
        <is>
          <t>Protéines animales transformées</t>
        </is>
      </c>
      <c r="C269" t="inlineStr">
        <is>
          <t>Viande bovine</t>
        </is>
      </c>
      <c r="D269" t="inlineStr">
        <is>
          <t>France</t>
        </is>
      </c>
      <c r="E269" t="inlineStr">
        <is>
          <t>2015</t>
        </is>
      </c>
      <c r="F269" t="inlineStr">
        <is>
          <t>kt</t>
        </is>
      </c>
      <c r="G269" t="inlineStr"/>
      <c r="H269" t="inlineStr"/>
      <c r="I269" t="inlineStr"/>
      <c r="J269" t="inlineStr"/>
      <c r="K269" t="inlineStr"/>
      <c r="L269" t="inlineStr"/>
      <c r="M269" t="inlineStr"/>
      <c r="N269" t="n">
        <v>313</v>
      </c>
      <c r="O269" t="inlineStr"/>
      <c r="P269" t="inlineStr"/>
      <c r="Q269" t="inlineStr"/>
      <c r="R269" t="inlineStr"/>
      <c r="S269" t="inlineStr"/>
      <c r="T269" t="n">
        <v>0</v>
      </c>
      <c r="U269" t="n">
        <v>500000000</v>
      </c>
      <c r="V269" t="inlineStr"/>
      <c r="W269" t="inlineStr">
        <is>
          <t>déterminé</t>
        </is>
      </c>
    </row>
    <row r="270" ht="15" customHeight="1">
      <c r="A270" s="154" t="inlineStr">
        <is>
          <t>1ère et 2nde transformation</t>
        </is>
      </c>
      <c r="B270" t="inlineStr">
        <is>
          <t>Corps gras animaux</t>
        </is>
      </c>
      <c r="C270" t="inlineStr">
        <is>
          <t>Viande bovine</t>
        </is>
      </c>
      <c r="D270" t="inlineStr">
        <is>
          <t>France</t>
        </is>
      </c>
      <c r="E270" t="inlineStr">
        <is>
          <t>2015</t>
        </is>
      </c>
      <c r="F270" t="inlineStr">
        <is>
          <t>kt</t>
        </is>
      </c>
      <c r="G270" t="inlineStr"/>
      <c r="H270" t="inlineStr"/>
      <c r="I270" t="inlineStr"/>
      <c r="J270" t="inlineStr"/>
      <c r="K270" t="inlineStr"/>
      <c r="L270" t="inlineStr"/>
      <c r="M270" t="inlineStr"/>
      <c r="N270" t="n">
        <v>180</v>
      </c>
      <c r="O270" t="inlineStr"/>
      <c r="P270" t="inlineStr"/>
      <c r="Q270" t="inlineStr"/>
      <c r="R270" t="inlineStr"/>
      <c r="S270" t="inlineStr"/>
      <c r="T270" t="n">
        <v>0</v>
      </c>
      <c r="U270" t="n">
        <v>500000000</v>
      </c>
      <c r="V270" t="inlineStr"/>
      <c r="W270" t="inlineStr">
        <is>
          <t>déterminé</t>
        </is>
      </c>
    </row>
    <row r="271" ht="15" customHeight="1">
      <c r="A271" s="154" t="inlineStr">
        <is>
          <t>1ère et 2nde transformation</t>
        </is>
      </c>
      <c r="B271" t="inlineStr">
        <is>
          <t>PAT et CGA</t>
        </is>
      </c>
      <c r="C271" t="inlineStr">
        <is>
          <t>Viande bovine</t>
        </is>
      </c>
      <c r="D271" t="inlineStr">
        <is>
          <t>France</t>
        </is>
      </c>
      <c r="E271" t="inlineStr">
        <is>
          <t>2015</t>
        </is>
      </c>
      <c r="F271" t="inlineStr">
        <is>
          <t>kt</t>
        </is>
      </c>
      <c r="G271" t="inlineStr"/>
      <c r="H271" t="inlineStr"/>
      <c r="I271" t="inlineStr"/>
      <c r="J271" t="inlineStr"/>
      <c r="K271" t="inlineStr"/>
      <c r="L271" t="inlineStr"/>
      <c r="M271" t="inlineStr"/>
      <c r="N271" t="n">
        <v>493</v>
      </c>
      <c r="O271" t="inlineStr"/>
      <c r="P271" t="inlineStr"/>
      <c r="Q271" t="inlineStr"/>
      <c r="R271" t="inlineStr"/>
      <c r="S271" t="inlineStr"/>
      <c r="T271" t="n">
        <v>0</v>
      </c>
      <c r="U271" t="n">
        <v>500000000</v>
      </c>
      <c r="V271" t="inlineStr"/>
      <c r="W271" t="inlineStr">
        <is>
          <t>déterminé</t>
        </is>
      </c>
    </row>
    <row r="272" ht="15" customHeight="1">
      <c r="A272" s="154" t="inlineStr">
        <is>
          <t>Abattage / découpe</t>
        </is>
      </c>
      <c r="B272" t="inlineStr">
        <is>
          <t>Carcasses, fraîches</t>
        </is>
      </c>
      <c r="C272" t="inlineStr">
        <is>
          <t>Viande bovine</t>
        </is>
      </c>
      <c r="D272" t="inlineStr">
        <is>
          <t>France</t>
        </is>
      </c>
      <c r="E272" t="inlineStr">
        <is>
          <t>2015</t>
        </is>
      </c>
      <c r="F272" t="inlineStr">
        <is>
          <t>kt</t>
        </is>
      </c>
      <c r="G272" t="inlineStr">
        <is>
          <t>Production de carcasses fraîches</t>
        </is>
      </c>
      <c r="H272" t="inlineStr">
        <is>
          <t>Prodcom - Eurostat</t>
        </is>
      </c>
      <c r="I272" t="inlineStr">
        <is>
          <t>La production de carcasses est calulée comme étant le reste, tenant compte ainsi du retrait des coproduits C3 (os + graisses) ultérieur (transformation industrielle, artisanale, GMS et fermière) et de l'ajout des carcasses vendues directement ou autoconsommées</t>
        </is>
      </c>
      <c r="J272" t="inlineStr">
        <is>
          <t>Volume</t>
        </is>
      </c>
      <c r="K272" t="inlineStr">
        <is>
          <t>Production de carcasses fraîches</t>
        </is>
      </c>
      <c r="L272" t="inlineStr">
        <is>
          <t>Production - PRODCOM</t>
        </is>
      </c>
      <c r="M272" t="inlineStr">
        <is>
          <t>Elevée</t>
        </is>
      </c>
      <c r="N272" t="n">
        <v>314</v>
      </c>
      <c r="O272" t="inlineStr"/>
      <c r="P272" t="inlineStr"/>
      <c r="Q272" t="inlineStr"/>
      <c r="R272" t="inlineStr"/>
      <c r="S272" t="inlineStr"/>
      <c r="T272" t="n">
        <v>0</v>
      </c>
      <c r="U272" t="n">
        <v>500000000</v>
      </c>
      <c r="V272" t="inlineStr"/>
      <c r="W272" t="inlineStr">
        <is>
          <t>déterminé</t>
        </is>
      </c>
    </row>
    <row r="273" ht="15" customHeight="1">
      <c r="A273" s="154" t="inlineStr">
        <is>
          <t>Abattage / découpe</t>
        </is>
      </c>
      <c r="B273" t="inlineStr">
        <is>
          <t>Morceaux, frais</t>
        </is>
      </c>
      <c r="C273" t="inlineStr">
        <is>
          <t>Viande bovine</t>
        </is>
      </c>
      <c r="D273" t="inlineStr">
        <is>
          <t>France</t>
        </is>
      </c>
      <c r="E273" t="inlineStr">
        <is>
          <t>2015</t>
        </is>
      </c>
      <c r="F273" t="inlineStr">
        <is>
          <t>kt</t>
        </is>
      </c>
      <c r="G273" t="inlineStr">
        <is>
          <t>Production de morceaux frais</t>
        </is>
      </c>
      <c r="H273" t="inlineStr">
        <is>
          <t>Prodcom - Eurostat</t>
        </is>
      </c>
      <c r="I273" t="inlineStr"/>
      <c r="J273" t="inlineStr">
        <is>
          <t>Volume</t>
        </is>
      </c>
      <c r="K273" t="inlineStr">
        <is>
          <t>Production de morceaux frais</t>
        </is>
      </c>
      <c r="L273" t="inlineStr">
        <is>
          <t>Production - PRODCOM</t>
        </is>
      </c>
      <c r="M273" t="inlineStr">
        <is>
          <t>Elevée</t>
        </is>
      </c>
      <c r="N273" t="n">
        <v>474</v>
      </c>
      <c r="O273" t="inlineStr"/>
      <c r="P273" t="inlineStr"/>
      <c r="Q273" t="n">
        <v>474.28</v>
      </c>
      <c r="R273" t="n">
        <v>23.71</v>
      </c>
      <c r="S273" t="n">
        <v>0.1</v>
      </c>
      <c r="T273" t="n">
        <v>0</v>
      </c>
      <c r="U273" t="n">
        <v>500000000</v>
      </c>
      <c r="V273" t="n">
        <v>0</v>
      </c>
      <c r="W273" t="inlineStr">
        <is>
          <t>mesuré</t>
        </is>
      </c>
    </row>
    <row r="274" ht="15" customHeight="1">
      <c r="A274" s="154" t="inlineStr">
        <is>
          <t>Abattage / découpe</t>
        </is>
      </c>
      <c r="B274" t="inlineStr">
        <is>
          <t>Morceaux, congelés</t>
        </is>
      </c>
      <c r="C274" t="inlineStr">
        <is>
          <t>Viande bovine</t>
        </is>
      </c>
      <c r="D274" t="inlineStr">
        <is>
          <t>France</t>
        </is>
      </c>
      <c r="E274" t="inlineStr">
        <is>
          <t>2015</t>
        </is>
      </c>
      <c r="F274" t="inlineStr">
        <is>
          <t>kt</t>
        </is>
      </c>
      <c r="G274" t="inlineStr">
        <is>
          <t>Production de morceaux congelés</t>
        </is>
      </c>
      <c r="H274" t="inlineStr">
        <is>
          <t>Prodcom - Eurostat</t>
        </is>
      </c>
      <c r="I274" t="inlineStr"/>
      <c r="J274" t="inlineStr">
        <is>
          <t>Volume</t>
        </is>
      </c>
      <c r="K274" t="inlineStr">
        <is>
          <t>Production de morceaux congelés</t>
        </is>
      </c>
      <c r="L274" t="inlineStr">
        <is>
          <t>Production - PRODCOM</t>
        </is>
      </c>
      <c r="M274" t="inlineStr">
        <is>
          <t>Elevée</t>
        </is>
      </c>
      <c r="N274" t="n">
        <v>223</v>
      </c>
      <c r="O274" t="inlineStr"/>
      <c r="P274" t="inlineStr"/>
      <c r="Q274" t="n">
        <v>223.11</v>
      </c>
      <c r="R274" t="n">
        <v>11.16</v>
      </c>
      <c r="S274" t="n">
        <v>0.1</v>
      </c>
      <c r="T274" t="n">
        <v>0</v>
      </c>
      <c r="U274" t="n">
        <v>500000000</v>
      </c>
      <c r="V274" t="n">
        <v>0</v>
      </c>
      <c r="W274" t="inlineStr">
        <is>
          <t>mesuré</t>
        </is>
      </c>
    </row>
    <row r="275" ht="15" customHeight="1">
      <c r="A275" s="154" t="inlineStr">
        <is>
          <t>Abattage / découpe</t>
        </is>
      </c>
      <c r="B275" t="inlineStr">
        <is>
          <t>Abats</t>
        </is>
      </c>
      <c r="C275" t="inlineStr">
        <is>
          <t>Viande bovine</t>
        </is>
      </c>
      <c r="D275" t="inlineStr">
        <is>
          <t>France</t>
        </is>
      </c>
      <c r="E275" t="inlineStr">
        <is>
          <t>2015</t>
        </is>
      </c>
      <c r="F275" t="inlineStr">
        <is>
          <t>kt</t>
        </is>
      </c>
      <c r="G275" t="inlineStr"/>
      <c r="H275" t="inlineStr"/>
      <c r="I275" t="inlineStr"/>
      <c r="J275" t="inlineStr"/>
      <c r="K275" t="inlineStr"/>
      <c r="L275" t="inlineStr"/>
      <c r="M275" t="inlineStr"/>
      <c r="N275" t="n">
        <v>195</v>
      </c>
      <c r="O275" t="inlineStr"/>
      <c r="P275" t="inlineStr"/>
      <c r="Q275" t="inlineStr"/>
      <c r="R275" t="inlineStr"/>
      <c r="S275" t="inlineStr"/>
      <c r="T275" t="n">
        <v>0</v>
      </c>
      <c r="U275" t="n">
        <v>500000000</v>
      </c>
      <c r="V275" t="inlineStr"/>
      <c r="W275" t="inlineStr">
        <is>
          <t>déterminé</t>
        </is>
      </c>
    </row>
    <row r="276" ht="15" customHeight="1">
      <c r="A276" s="154" t="inlineStr">
        <is>
          <t>Abattage / découpe</t>
        </is>
      </c>
      <c r="B276" t="inlineStr">
        <is>
          <t>C1</t>
        </is>
      </c>
      <c r="C276" t="inlineStr">
        <is>
          <t>Viande bovine</t>
        </is>
      </c>
      <c r="D276" t="inlineStr">
        <is>
          <t>France</t>
        </is>
      </c>
      <c r="E276" t="inlineStr">
        <is>
          <t>2015</t>
        </is>
      </c>
      <c r="F276" t="inlineStr">
        <is>
          <t>kt</t>
        </is>
      </c>
      <c r="G276" t="inlineStr"/>
      <c r="H276" t="inlineStr"/>
      <c r="I276" t="inlineStr"/>
      <c r="J276" t="inlineStr"/>
      <c r="K276" t="inlineStr"/>
      <c r="L276" t="inlineStr"/>
      <c r="M276" t="inlineStr"/>
      <c r="N276" t="n">
        <v>135</v>
      </c>
      <c r="O276" t="inlineStr"/>
      <c r="P276" t="inlineStr"/>
      <c r="Q276" t="inlineStr"/>
      <c r="R276" t="inlineStr"/>
      <c r="S276" t="inlineStr"/>
      <c r="T276" t="n">
        <v>0</v>
      </c>
      <c r="U276" t="n">
        <v>500000000</v>
      </c>
      <c r="V276" t="inlineStr"/>
      <c r="W276" t="inlineStr">
        <is>
          <t>déterminé</t>
        </is>
      </c>
    </row>
    <row r="277" ht="15" customHeight="1">
      <c r="A277" s="154" t="inlineStr">
        <is>
          <t>Abattage / découpe</t>
        </is>
      </c>
      <c r="B277" t="inlineStr">
        <is>
          <t>C2</t>
        </is>
      </c>
      <c r="C277" t="inlineStr">
        <is>
          <t>Viande bovine</t>
        </is>
      </c>
      <c r="D277" t="inlineStr">
        <is>
          <t>France</t>
        </is>
      </c>
      <c r="E277" t="inlineStr">
        <is>
          <t>2015</t>
        </is>
      </c>
      <c r="F277" t="inlineStr">
        <is>
          <t>kt</t>
        </is>
      </c>
      <c r="G277" t="inlineStr"/>
      <c r="H277" t="inlineStr"/>
      <c r="I277" t="inlineStr"/>
      <c r="J277" t="inlineStr"/>
      <c r="K277" t="inlineStr"/>
      <c r="L277" t="inlineStr"/>
      <c r="M277" t="inlineStr"/>
      <c r="N277" t="n">
        <v>232</v>
      </c>
      <c r="O277" t="inlineStr"/>
      <c r="P277" t="inlineStr"/>
      <c r="Q277" t="inlineStr"/>
      <c r="R277" t="inlineStr"/>
      <c r="S277" t="inlineStr"/>
      <c r="T277" t="n">
        <v>0</v>
      </c>
      <c r="U277" t="n">
        <v>500000000</v>
      </c>
      <c r="V277" t="inlineStr"/>
      <c r="W277" t="inlineStr">
        <is>
          <t>déterminé</t>
        </is>
      </c>
    </row>
    <row r="278" ht="15" customHeight="1">
      <c r="A278" s="154" t="inlineStr">
        <is>
          <t>Abattage / découpe</t>
        </is>
      </c>
      <c r="B278" t="inlineStr">
        <is>
          <t>C3 et alimentaire</t>
        </is>
      </c>
      <c r="C278" t="inlineStr">
        <is>
          <t>Viande bovine</t>
        </is>
      </c>
      <c r="D278" t="inlineStr">
        <is>
          <t>France</t>
        </is>
      </c>
      <c r="E278" t="inlineStr">
        <is>
          <t>2015</t>
        </is>
      </c>
      <c r="F278" t="inlineStr">
        <is>
          <t>kt</t>
        </is>
      </c>
      <c r="G278" t="inlineStr"/>
      <c r="H278" t="inlineStr"/>
      <c r="I278" t="inlineStr"/>
      <c r="J278" t="inlineStr"/>
      <c r="K278" t="inlineStr"/>
      <c r="L278" t="inlineStr"/>
      <c r="M278" t="inlineStr"/>
      <c r="N278" t="n">
        <v>864</v>
      </c>
      <c r="O278" t="inlineStr"/>
      <c r="P278" t="inlineStr"/>
      <c r="Q278" t="inlineStr"/>
      <c r="R278" t="inlineStr"/>
      <c r="S278" t="inlineStr"/>
      <c r="T278" t="n">
        <v>0</v>
      </c>
      <c r="U278" t="n">
        <v>500000000</v>
      </c>
      <c r="V278" t="inlineStr"/>
      <c r="W278" t="inlineStr">
        <is>
          <t>déterminé</t>
        </is>
      </c>
    </row>
    <row r="279" ht="15" customHeight="1">
      <c r="A279" s="154" t="inlineStr">
        <is>
          <t>Abattage / découpe</t>
        </is>
      </c>
      <c r="B279" t="inlineStr">
        <is>
          <t>Viande de veaux</t>
        </is>
      </c>
      <c r="C279" t="inlineStr">
        <is>
          <t>Viande bovine</t>
        </is>
      </c>
      <c r="D279" t="inlineStr">
        <is>
          <t>France</t>
        </is>
      </c>
      <c r="E279" t="inlineStr">
        <is>
          <t>2015</t>
        </is>
      </c>
      <c r="F279" t="inlineStr">
        <is>
          <t>kt</t>
        </is>
      </c>
      <c r="G279" t="inlineStr"/>
      <c r="H279" t="inlineStr"/>
      <c r="I279" t="inlineStr"/>
      <c r="J279" t="inlineStr"/>
      <c r="K279" t="inlineStr"/>
      <c r="L279" t="inlineStr"/>
      <c r="M279" t="inlineStr"/>
      <c r="N279" t="n">
        <v>125</v>
      </c>
      <c r="O279" t="inlineStr"/>
      <c r="P279" t="inlineStr"/>
      <c r="Q279" t="inlineStr"/>
      <c r="R279" t="inlineStr"/>
      <c r="S279" t="inlineStr"/>
      <c r="T279" t="n">
        <v>0</v>
      </c>
      <c r="U279" t="n">
        <v>500000000</v>
      </c>
      <c r="V279" t="inlineStr"/>
      <c r="W279" t="inlineStr">
        <is>
          <t>déterminé</t>
        </is>
      </c>
    </row>
    <row r="280" ht="15" customHeight="1">
      <c r="A280" s="154" t="inlineStr">
        <is>
          <t>Abattage / découpe</t>
        </is>
      </c>
      <c r="B280" t="inlineStr">
        <is>
          <t>Viande de gros bovins</t>
        </is>
      </c>
      <c r="C280" t="inlineStr">
        <is>
          <t>Viande bovine</t>
        </is>
      </c>
      <c r="D280" t="inlineStr">
        <is>
          <t>France</t>
        </is>
      </c>
      <c r="E280" t="inlineStr">
        <is>
          <t>2015</t>
        </is>
      </c>
      <c r="F280" t="inlineStr">
        <is>
          <t>kt</t>
        </is>
      </c>
      <c r="G280" t="inlineStr"/>
      <c r="H280" t="inlineStr"/>
      <c r="I280" t="inlineStr"/>
      <c r="J280" t="inlineStr"/>
      <c r="K280" t="inlineStr"/>
      <c r="L280" t="inlineStr"/>
      <c r="M280" t="inlineStr"/>
      <c r="N280" t="n">
        <v>886</v>
      </c>
      <c r="O280" t="inlineStr"/>
      <c r="P280" t="inlineStr"/>
      <c r="Q280" t="inlineStr"/>
      <c r="R280" t="inlineStr"/>
      <c r="S280" t="inlineStr"/>
      <c r="T280" t="n">
        <v>0</v>
      </c>
      <c r="U280" t="n">
        <v>500000000</v>
      </c>
      <c r="V280" t="inlineStr"/>
      <c r="W280" t="inlineStr">
        <is>
          <t>déterminé</t>
        </is>
      </c>
    </row>
    <row r="281" ht="15" customHeight="1">
      <c r="A281" s="154" t="inlineStr">
        <is>
          <t>Abattage / découpe</t>
        </is>
      </c>
      <c r="B281" t="inlineStr">
        <is>
          <t>Cuirs</t>
        </is>
      </c>
      <c r="C281" t="inlineStr">
        <is>
          <t>Viande bovine</t>
        </is>
      </c>
      <c r="D281" t="inlineStr">
        <is>
          <t>France</t>
        </is>
      </c>
      <c r="E281" t="inlineStr">
        <is>
          <t>2015</t>
        </is>
      </c>
      <c r="F281" t="inlineStr">
        <is>
          <t>kt</t>
        </is>
      </c>
      <c r="G281" t="inlineStr"/>
      <c r="H281" t="inlineStr"/>
      <c r="I281" t="inlineStr"/>
      <c r="J281" t="inlineStr"/>
      <c r="K281" t="inlineStr"/>
      <c r="L281" t="inlineStr"/>
      <c r="M281" t="inlineStr"/>
      <c r="N281" t="n">
        <v>149</v>
      </c>
      <c r="O281" t="inlineStr"/>
      <c r="P281" t="inlineStr"/>
      <c r="Q281" t="inlineStr"/>
      <c r="R281" t="inlineStr"/>
      <c r="S281" t="inlineStr"/>
      <c r="T281" t="n">
        <v>0</v>
      </c>
      <c r="U281" t="n">
        <v>500000000</v>
      </c>
      <c r="V281" t="inlineStr"/>
      <c r="W281" t="inlineStr">
        <is>
          <t>déterminé</t>
        </is>
      </c>
    </row>
    <row r="282" ht="15" customHeight="1">
      <c r="A282" s="154" t="inlineStr">
        <is>
          <t>Abattage / découpe</t>
        </is>
      </c>
      <c r="B282" t="inlineStr">
        <is>
          <t>Eau - ressuage</t>
        </is>
      </c>
      <c r="C282" t="inlineStr">
        <is>
          <t>Viande bovine</t>
        </is>
      </c>
      <c r="D282" t="inlineStr">
        <is>
          <t>France</t>
        </is>
      </c>
      <c r="E282" t="inlineStr">
        <is>
          <t>2015</t>
        </is>
      </c>
      <c r="F282" t="inlineStr">
        <is>
          <t>kt</t>
        </is>
      </c>
      <c r="G282" t="inlineStr"/>
      <c r="H282" t="inlineStr"/>
      <c r="I282" t="inlineStr"/>
      <c r="J282" t="inlineStr"/>
      <c r="K282" t="inlineStr"/>
      <c r="L282" t="inlineStr"/>
      <c r="M282" t="inlineStr"/>
      <c r="N282" t="n">
        <v>32.6</v>
      </c>
      <c r="O282" t="inlineStr"/>
      <c r="P282" t="inlineStr"/>
      <c r="Q282" t="inlineStr"/>
      <c r="R282" t="inlineStr"/>
      <c r="S282" t="inlineStr"/>
      <c r="T282" t="n">
        <v>0</v>
      </c>
      <c r="U282" t="n">
        <v>500000000</v>
      </c>
      <c r="V282" t="inlineStr"/>
      <c r="W282" t="inlineStr">
        <is>
          <t>déterminé</t>
        </is>
      </c>
    </row>
    <row r="283" ht="15" customHeight="1">
      <c r="A283" s="154" t="inlineStr">
        <is>
          <t>Abattage / découpe</t>
        </is>
      </c>
      <c r="B283" t="inlineStr">
        <is>
          <t>Carcasses</t>
        </is>
      </c>
      <c r="C283" t="inlineStr">
        <is>
          <t>Viande bovine</t>
        </is>
      </c>
      <c r="D283" t="inlineStr">
        <is>
          <t>France</t>
        </is>
      </c>
      <c r="E283" t="inlineStr">
        <is>
          <t>2015</t>
        </is>
      </c>
      <c r="F283" t="inlineStr">
        <is>
          <t>kt</t>
        </is>
      </c>
      <c r="G283" t="inlineStr"/>
      <c r="H283" t="inlineStr"/>
      <c r="I283" t="inlineStr"/>
      <c r="J283" t="inlineStr"/>
      <c r="K283" t="inlineStr"/>
      <c r="L283" t="inlineStr"/>
      <c r="M283" t="inlineStr"/>
      <c r="N283" t="n">
        <v>314</v>
      </c>
      <c r="O283" t="inlineStr"/>
      <c r="P283" t="inlineStr"/>
      <c r="Q283" t="inlineStr"/>
      <c r="R283" t="inlineStr"/>
      <c r="S283" t="inlineStr"/>
      <c r="T283" t="n">
        <v>0</v>
      </c>
      <c r="U283" t="n">
        <v>500000000</v>
      </c>
      <c r="V283" t="inlineStr"/>
      <c r="W283" t="inlineStr">
        <is>
          <t>déterminé</t>
        </is>
      </c>
    </row>
    <row r="284" ht="15" customHeight="1">
      <c r="A284" s="154" t="inlineStr">
        <is>
          <t>Abattage / découpe</t>
        </is>
      </c>
      <c r="B284" t="inlineStr">
        <is>
          <t>Viande</t>
        </is>
      </c>
      <c r="C284" t="inlineStr">
        <is>
          <t>Viande bovine</t>
        </is>
      </c>
      <c r="D284" t="inlineStr">
        <is>
          <t>France</t>
        </is>
      </c>
      <c r="E284" t="inlineStr">
        <is>
          <t>2015</t>
        </is>
      </c>
      <c r="F284" t="inlineStr">
        <is>
          <t>kt</t>
        </is>
      </c>
      <c r="G284" t="inlineStr"/>
      <c r="H284" t="inlineStr"/>
      <c r="I284" t="inlineStr"/>
      <c r="J284" t="inlineStr"/>
      <c r="K284" t="inlineStr"/>
      <c r="L284" t="inlineStr"/>
      <c r="M284" t="inlineStr"/>
      <c r="N284" t="n">
        <v>1010</v>
      </c>
      <c r="O284" t="inlineStr"/>
      <c r="P284" t="inlineStr"/>
      <c r="Q284" t="inlineStr"/>
      <c r="R284" t="inlineStr"/>
      <c r="S284" t="inlineStr"/>
      <c r="T284" t="n">
        <v>0</v>
      </c>
      <c r="U284" t="n">
        <v>500000000</v>
      </c>
      <c r="V284" t="inlineStr"/>
      <c r="W284" t="inlineStr">
        <is>
          <t>déterminé</t>
        </is>
      </c>
    </row>
    <row r="285" ht="15" customHeight="1">
      <c r="A285" s="154" t="inlineStr">
        <is>
          <t>Abattage / découpe</t>
        </is>
      </c>
      <c r="B285" t="inlineStr">
        <is>
          <t>Morceaux</t>
        </is>
      </c>
      <c r="C285" t="inlineStr">
        <is>
          <t>Viande bovine</t>
        </is>
      </c>
      <c r="D285" t="inlineStr">
        <is>
          <t>France</t>
        </is>
      </c>
      <c r="E285" t="inlineStr">
        <is>
          <t>2015</t>
        </is>
      </c>
      <c r="F285" t="inlineStr">
        <is>
          <t>kt</t>
        </is>
      </c>
      <c r="G285" t="inlineStr"/>
      <c r="H285" t="inlineStr"/>
      <c r="I285" t="inlineStr"/>
      <c r="J285" t="inlineStr"/>
      <c r="K285" t="inlineStr"/>
      <c r="L285" t="inlineStr"/>
      <c r="M285" t="inlineStr"/>
      <c r="N285" t="n">
        <v>697</v>
      </c>
      <c r="O285" t="inlineStr"/>
      <c r="P285" t="inlineStr"/>
      <c r="Q285" t="inlineStr"/>
      <c r="R285" t="inlineStr"/>
      <c r="S285" t="inlineStr"/>
      <c r="T285" t="n">
        <v>0</v>
      </c>
      <c r="U285" t="n">
        <v>500000000</v>
      </c>
      <c r="V285" t="inlineStr"/>
      <c r="W285" t="inlineStr">
        <is>
          <t>déterminé</t>
        </is>
      </c>
    </row>
    <row r="286" ht="15" customHeight="1">
      <c r="A286" s="154" t="inlineStr">
        <is>
          <t>Abattage / découpe</t>
        </is>
      </c>
      <c r="B286" t="inlineStr">
        <is>
          <t>Matières de 1ère et 2nde transformation</t>
        </is>
      </c>
      <c r="C286" t="inlineStr">
        <is>
          <t>Viande bovine</t>
        </is>
      </c>
      <c r="D286" t="inlineStr">
        <is>
          <t>France</t>
        </is>
      </c>
      <c r="E286" t="inlineStr">
        <is>
          <t>2015</t>
        </is>
      </c>
      <c r="F286" t="inlineStr">
        <is>
          <t>kt</t>
        </is>
      </c>
      <c r="G286" t="inlineStr"/>
      <c r="H286" t="inlineStr"/>
      <c r="I286" t="inlineStr"/>
      <c r="J286" t="inlineStr"/>
      <c r="K286" t="inlineStr"/>
      <c r="L286" t="inlineStr"/>
      <c r="M286" t="inlineStr"/>
      <c r="N286" t="n">
        <v>2590</v>
      </c>
      <c r="O286" t="inlineStr"/>
      <c r="P286" t="inlineStr"/>
      <c r="Q286" t="inlineStr"/>
      <c r="R286" t="inlineStr"/>
      <c r="S286" t="inlineStr"/>
      <c r="T286" t="n">
        <v>0</v>
      </c>
      <c r="U286" t="n">
        <v>500000000</v>
      </c>
      <c r="V286" t="inlineStr"/>
      <c r="W286" t="inlineStr">
        <is>
          <t>déterminé</t>
        </is>
      </c>
    </row>
    <row r="287" ht="15" customHeight="1">
      <c r="A287" s="154" t="inlineStr">
        <is>
          <t>Abattage / découpe</t>
        </is>
      </c>
      <c r="B287" t="inlineStr">
        <is>
          <t>Coproduits</t>
        </is>
      </c>
      <c r="C287" t="inlineStr">
        <is>
          <t>Viande bovine</t>
        </is>
      </c>
      <c r="D287" t="inlineStr">
        <is>
          <t>France</t>
        </is>
      </c>
      <c r="E287" t="inlineStr">
        <is>
          <t>2015</t>
        </is>
      </c>
      <c r="F287" t="inlineStr">
        <is>
          <t>kt</t>
        </is>
      </c>
      <c r="G287" t="inlineStr"/>
      <c r="H287" t="inlineStr"/>
      <c r="I287" t="inlineStr"/>
      <c r="J287" t="inlineStr"/>
      <c r="K287" t="inlineStr"/>
      <c r="L287" t="inlineStr"/>
      <c r="M287" t="inlineStr"/>
      <c r="N287" t="n">
        <v>1230</v>
      </c>
      <c r="O287" t="inlineStr"/>
      <c r="P287" t="inlineStr"/>
      <c r="Q287" t="inlineStr"/>
      <c r="R287" t="inlineStr"/>
      <c r="S287" t="inlineStr"/>
      <c r="T287" t="n">
        <v>0</v>
      </c>
      <c r="U287" t="n">
        <v>500000000</v>
      </c>
      <c r="V287" t="inlineStr"/>
      <c r="W287" t="inlineStr">
        <is>
          <t>déterminé</t>
        </is>
      </c>
    </row>
    <row r="288" ht="15" customHeight="1">
      <c r="A288" s="154" t="inlineStr">
        <is>
          <t>Abattage / découpe</t>
        </is>
      </c>
      <c r="B288" t="inlineStr">
        <is>
          <t>Eau</t>
        </is>
      </c>
      <c r="C288" t="inlineStr">
        <is>
          <t>Viande bovine</t>
        </is>
      </c>
      <c r="D288" t="inlineStr">
        <is>
          <t>France</t>
        </is>
      </c>
      <c r="E288" t="inlineStr">
        <is>
          <t>2015</t>
        </is>
      </c>
      <c r="F288" t="inlineStr">
        <is>
          <t>kt</t>
        </is>
      </c>
      <c r="G288" t="inlineStr"/>
      <c r="H288" t="inlineStr"/>
      <c r="I288" t="inlineStr"/>
      <c r="J288" t="inlineStr"/>
      <c r="K288" t="inlineStr"/>
      <c r="L288" t="inlineStr"/>
      <c r="M288" t="inlineStr"/>
      <c r="N288" t="n">
        <v>32.6</v>
      </c>
      <c r="O288" t="inlineStr"/>
      <c r="P288" t="inlineStr"/>
      <c r="Q288" t="inlineStr"/>
      <c r="R288" t="inlineStr"/>
      <c r="S288" t="inlineStr"/>
      <c r="T288" t="n">
        <v>0</v>
      </c>
      <c r="U288" t="n">
        <v>500000000</v>
      </c>
      <c r="V288" t="inlineStr"/>
      <c r="W288" t="inlineStr">
        <is>
          <t>déterminé</t>
        </is>
      </c>
    </row>
    <row r="289" ht="15" customHeight="1">
      <c r="A289" s="154" t="inlineStr">
        <is>
          <t>Abattage / découpe de veaux</t>
        </is>
      </c>
      <c r="B289" t="inlineStr">
        <is>
          <t>Carcasses, fraîches</t>
        </is>
      </c>
      <c r="C289" t="inlineStr">
        <is>
          <t>Viande bovine</t>
        </is>
      </c>
      <c r="D289" t="inlineStr">
        <is>
          <t>France</t>
        </is>
      </c>
      <c r="E289" t="inlineStr">
        <is>
          <t>2015</t>
        </is>
      </c>
      <c r="F289" t="inlineStr">
        <is>
          <t>kt</t>
        </is>
      </c>
      <c r="G289" t="inlineStr"/>
      <c r="H289" t="inlineStr"/>
      <c r="I289" t="inlineStr"/>
      <c r="J289" t="inlineStr"/>
      <c r="K289" t="inlineStr"/>
      <c r="L289" t="inlineStr"/>
      <c r="M289" t="inlineStr"/>
      <c r="N289" t="n">
        <v>47.4</v>
      </c>
      <c r="O289" t="n">
        <v>0</v>
      </c>
      <c r="P289" t="n">
        <v>125</v>
      </c>
      <c r="Q289" t="inlineStr"/>
      <c r="R289" t="inlineStr"/>
      <c r="S289" t="inlineStr"/>
      <c r="T289" t="n">
        <v>0</v>
      </c>
      <c r="U289" t="n">
        <v>500000000</v>
      </c>
      <c r="V289" t="inlineStr"/>
      <c r="W289" t="inlineStr">
        <is>
          <t>libre</t>
        </is>
      </c>
    </row>
    <row r="290" ht="15" customHeight="1">
      <c r="A290" s="154" t="inlineStr">
        <is>
          <t>Abattage / découpe de veaux</t>
        </is>
      </c>
      <c r="B290" t="inlineStr">
        <is>
          <t>Morceaux, frais</t>
        </is>
      </c>
      <c r="C290" t="inlineStr">
        <is>
          <t>Viande bovine</t>
        </is>
      </c>
      <c r="D290" t="inlineStr">
        <is>
          <t>France</t>
        </is>
      </c>
      <c r="E290" t="inlineStr">
        <is>
          <t>2015</t>
        </is>
      </c>
      <c r="F290" t="inlineStr">
        <is>
          <t>kt</t>
        </is>
      </c>
      <c r="G290" t="inlineStr"/>
      <c r="H290" t="inlineStr"/>
      <c r="I290" t="inlineStr"/>
      <c r="J290" t="inlineStr"/>
      <c r="K290" t="inlineStr"/>
      <c r="L290" t="inlineStr"/>
      <c r="M290" t="inlineStr"/>
      <c r="N290" t="n">
        <v>69.90000000000001</v>
      </c>
      <c r="O290" t="n">
        <v>0</v>
      </c>
      <c r="P290" t="n">
        <v>125</v>
      </c>
      <c r="Q290" t="inlineStr"/>
      <c r="R290" t="inlineStr"/>
      <c r="S290" t="inlineStr"/>
      <c r="T290" t="n">
        <v>0</v>
      </c>
      <c r="U290" t="n">
        <v>500000000</v>
      </c>
      <c r="V290" t="inlineStr"/>
      <c r="W290" t="inlineStr">
        <is>
          <t>libre</t>
        </is>
      </c>
    </row>
    <row r="291" ht="15" customHeight="1">
      <c r="A291" s="154" t="inlineStr">
        <is>
          <t>Abattage / découpe de veaux</t>
        </is>
      </c>
      <c r="B291" t="inlineStr">
        <is>
          <t>Morceaux, congelés</t>
        </is>
      </c>
      <c r="C291" t="inlineStr">
        <is>
          <t>Viande bovine</t>
        </is>
      </c>
      <c r="D291" t="inlineStr">
        <is>
          <t>France</t>
        </is>
      </c>
      <c r="E291" t="inlineStr">
        <is>
          <t>2015</t>
        </is>
      </c>
      <c r="F291" t="inlineStr">
        <is>
          <t>kt</t>
        </is>
      </c>
      <c r="G291" t="inlineStr"/>
      <c r="H291" t="inlineStr"/>
      <c r="I291" t="inlineStr"/>
      <c r="J291" t="inlineStr"/>
      <c r="K291" t="inlineStr"/>
      <c r="L291" t="inlineStr"/>
      <c r="M291" t="inlineStr"/>
      <c r="N291" t="n">
        <v>8.09</v>
      </c>
      <c r="O291" t="n">
        <v>0</v>
      </c>
      <c r="P291" t="n">
        <v>125</v>
      </c>
      <c r="Q291" t="inlineStr"/>
      <c r="R291" t="inlineStr"/>
      <c r="S291" t="inlineStr"/>
      <c r="T291" t="n">
        <v>0</v>
      </c>
      <c r="U291" t="n">
        <v>500000000</v>
      </c>
      <c r="V291" t="inlineStr"/>
      <c r="W291" t="inlineStr">
        <is>
          <t>libre</t>
        </is>
      </c>
    </row>
    <row r="292" ht="15" customHeight="1">
      <c r="A292" s="154" t="inlineStr">
        <is>
          <t>Abattage / découpe de veaux</t>
        </is>
      </c>
      <c r="B292" t="inlineStr">
        <is>
          <t>Abats</t>
        </is>
      </c>
      <c r="C292" t="inlineStr">
        <is>
          <t>Viande bovine</t>
        </is>
      </c>
      <c r="D292" t="inlineStr">
        <is>
          <t>France</t>
        </is>
      </c>
      <c r="E292" t="inlineStr">
        <is>
          <t>2015</t>
        </is>
      </c>
      <c r="F292" t="inlineStr">
        <is>
          <t>kt</t>
        </is>
      </c>
      <c r="G292" t="inlineStr">
        <is>
          <t>Rendement en abats de l'abattage-découpe de veaux = 9,51 % (Blézat)</t>
        </is>
      </c>
      <c r="H292" t="inlineStr">
        <is>
          <t>Blézat</t>
        </is>
      </c>
      <c r="I292" t="inlineStr">
        <is>
          <t>0</t>
        </is>
      </c>
      <c r="J292" t="inlineStr">
        <is>
          <t>Rendement</t>
        </is>
      </c>
      <c r="K292" t="inlineStr">
        <is>
          <t>Rendement en abats de l'abattage-découpe de veaux</t>
        </is>
      </c>
      <c r="L292" t="inlineStr">
        <is>
          <t>Anatomie - Blézat</t>
        </is>
      </c>
      <c r="M292" t="inlineStr">
        <is>
          <t>0</t>
        </is>
      </c>
      <c r="N292" t="n">
        <v>29.4</v>
      </c>
      <c r="O292" t="inlineStr"/>
      <c r="P292" t="inlineStr"/>
      <c r="Q292" t="inlineStr"/>
      <c r="R292" t="inlineStr"/>
      <c r="S292" t="inlineStr"/>
      <c r="T292" t="n">
        <v>0</v>
      </c>
      <c r="U292" t="n">
        <v>500000000</v>
      </c>
      <c r="V292" t="inlineStr"/>
      <c r="W292" t="inlineStr">
        <is>
          <t>déterminé</t>
        </is>
      </c>
    </row>
    <row r="293" ht="15" customHeight="1">
      <c r="A293" s="154" t="inlineStr">
        <is>
          <t>Abattage / découpe de veaux</t>
        </is>
      </c>
      <c r="B293" t="inlineStr">
        <is>
          <t>C1</t>
        </is>
      </c>
      <c r="C293" t="inlineStr">
        <is>
          <t>Viande bovine</t>
        </is>
      </c>
      <c r="D293" t="inlineStr">
        <is>
          <t>France</t>
        </is>
      </c>
      <c r="E293" t="inlineStr">
        <is>
          <t>2015</t>
        </is>
      </c>
      <c r="F293" t="inlineStr">
        <is>
          <t>kt</t>
        </is>
      </c>
      <c r="G293" t="inlineStr">
        <is>
          <t>Rendement en coproduits C1 de l'abattage-découpe de veaux = 5,63 % (Blézat)</t>
        </is>
      </c>
      <c r="H293" t="inlineStr">
        <is>
          <t>Blézat</t>
        </is>
      </c>
      <c r="I293" t="inlineStr">
        <is>
          <t>0</t>
        </is>
      </c>
      <c r="J293" t="inlineStr">
        <is>
          <t>Rendement</t>
        </is>
      </c>
      <c r="K293" t="inlineStr">
        <is>
          <t>Rendement en coproduits C1 de l'abattage-découpe de veaux</t>
        </is>
      </c>
      <c r="L293" t="inlineStr">
        <is>
          <t>Anatomie - Blézat</t>
        </is>
      </c>
      <c r="M293" t="inlineStr">
        <is>
          <t>0</t>
        </is>
      </c>
      <c r="N293" t="n">
        <v>17.4</v>
      </c>
      <c r="O293" t="inlineStr"/>
      <c r="P293" t="inlineStr"/>
      <c r="Q293" t="inlineStr"/>
      <c r="R293" t="inlineStr"/>
      <c r="S293" t="inlineStr"/>
      <c r="T293" t="n">
        <v>0</v>
      </c>
      <c r="U293" t="n">
        <v>500000000</v>
      </c>
      <c r="V293" t="inlineStr"/>
      <c r="W293" t="inlineStr">
        <is>
          <t>déterminé</t>
        </is>
      </c>
    </row>
    <row r="294" ht="15" customHeight="1">
      <c r="A294" s="154" t="inlineStr">
        <is>
          <t>Abattage / découpe de veaux</t>
        </is>
      </c>
      <c r="B294" t="inlineStr">
        <is>
          <t>C2</t>
        </is>
      </c>
      <c r="C294" t="inlineStr">
        <is>
          <t>Viande bovine</t>
        </is>
      </c>
      <c r="D294" t="inlineStr">
        <is>
          <t>France</t>
        </is>
      </c>
      <c r="E294" t="inlineStr">
        <is>
          <t>2015</t>
        </is>
      </c>
      <c r="F294" t="inlineStr">
        <is>
          <t>kt</t>
        </is>
      </c>
      <c r="G294" t="inlineStr">
        <is>
          <t>Rendement en coproduits C2 de l'abattage-découpe de veaux = 0 % (Blézat)</t>
        </is>
      </c>
      <c r="H294" t="inlineStr">
        <is>
          <t>Blézat</t>
        </is>
      </c>
      <c r="I294" t="inlineStr">
        <is>
          <t>0</t>
        </is>
      </c>
      <c r="J294" t="inlineStr">
        <is>
          <t>Rendement</t>
        </is>
      </c>
      <c r="K294" t="inlineStr">
        <is>
          <t>Rendement en coproduits C2 de l'abattage-découpe de veaux</t>
        </is>
      </c>
      <c r="L294" t="inlineStr">
        <is>
          <t>Anatomie - Blézat</t>
        </is>
      </c>
      <c r="M294" t="inlineStr">
        <is>
          <t>0</t>
        </is>
      </c>
      <c r="N294" t="n">
        <v>0</v>
      </c>
      <c r="O294" t="inlineStr"/>
      <c r="P294" t="inlineStr"/>
      <c r="Q294" t="inlineStr"/>
      <c r="R294" t="inlineStr"/>
      <c r="S294" t="inlineStr"/>
      <c r="T294" t="n">
        <v>0</v>
      </c>
      <c r="U294" t="n">
        <v>500000000</v>
      </c>
      <c r="V294" t="inlineStr"/>
      <c r="W294" t="inlineStr">
        <is>
          <t>déterminé</t>
        </is>
      </c>
    </row>
    <row r="295" ht="15" customHeight="1">
      <c r="A295" s="154" t="inlineStr">
        <is>
          <t>Abattage / découpe de veaux</t>
        </is>
      </c>
      <c r="B295" t="inlineStr">
        <is>
          <t>C3 et alimentaire</t>
        </is>
      </c>
      <c r="C295" t="inlineStr">
        <is>
          <t>Viande bovine</t>
        </is>
      </c>
      <c r="D295" t="inlineStr">
        <is>
          <t>France</t>
        </is>
      </c>
      <c r="E295" t="inlineStr">
        <is>
          <t>2015</t>
        </is>
      </c>
      <c r="F295" t="inlineStr">
        <is>
          <t>kt</t>
        </is>
      </c>
      <c r="G295" t="inlineStr">
        <is>
          <t>Rendement en coproduits C3 et alimentaire de l'abattage-découpe de veaux = 36,59 % (Blézat)</t>
        </is>
      </c>
      <c r="H295" t="inlineStr">
        <is>
          <t>Blézat</t>
        </is>
      </c>
      <c r="I295" t="inlineStr">
        <is>
          <t>0</t>
        </is>
      </c>
      <c r="J295" t="inlineStr">
        <is>
          <t>Rendement</t>
        </is>
      </c>
      <c r="K295" t="inlineStr">
        <is>
          <t>Rendement en coproduits C3 et alimentaire de l'abattage-découpe de veaux</t>
        </is>
      </c>
      <c r="L295" t="inlineStr">
        <is>
          <t>Anatomie - Blézat</t>
        </is>
      </c>
      <c r="M295" t="inlineStr">
        <is>
          <t>0</t>
        </is>
      </c>
      <c r="N295" t="n">
        <v>113</v>
      </c>
      <c r="O295" t="inlineStr"/>
      <c r="P295" t="inlineStr"/>
      <c r="Q295" t="inlineStr"/>
      <c r="R295" t="inlineStr"/>
      <c r="S295" t="inlineStr"/>
      <c r="T295" t="n">
        <v>0</v>
      </c>
      <c r="U295" t="n">
        <v>500000000</v>
      </c>
      <c r="V295" t="inlineStr"/>
      <c r="W295" t="inlineStr">
        <is>
          <t>déterminé</t>
        </is>
      </c>
    </row>
    <row r="296" ht="15" customHeight="1">
      <c r="A296" s="154" t="inlineStr">
        <is>
          <t>Abattage / découpe de veaux</t>
        </is>
      </c>
      <c r="B296" t="inlineStr">
        <is>
          <t>Viande de veaux</t>
        </is>
      </c>
      <c r="C296" t="inlineStr">
        <is>
          <t>Viande bovine</t>
        </is>
      </c>
      <c r="D296" t="inlineStr">
        <is>
          <t>France</t>
        </is>
      </c>
      <c r="E296" t="inlineStr">
        <is>
          <t>2015</t>
        </is>
      </c>
      <c r="F296" t="inlineStr">
        <is>
          <t>kt</t>
        </is>
      </c>
      <c r="G296" t="inlineStr">
        <is>
          <t>Rendement en viande de l'abattage-découpe de veaux = 40,61 % (Blézat)</t>
        </is>
      </c>
      <c r="H296" t="inlineStr">
        <is>
          <t>Blézat</t>
        </is>
      </c>
      <c r="I296" t="inlineStr">
        <is>
          <t>0</t>
        </is>
      </c>
      <c r="J296" t="inlineStr">
        <is>
          <t>Rendement</t>
        </is>
      </c>
      <c r="K296" t="inlineStr">
        <is>
          <t>Rendement en viande de l'abattage-découpe de veaux</t>
        </is>
      </c>
      <c r="L296" t="inlineStr">
        <is>
          <t>Anatomie - Blézat</t>
        </is>
      </c>
      <c r="M296" t="inlineStr">
        <is>
          <t>0</t>
        </is>
      </c>
      <c r="N296" t="n">
        <v>125</v>
      </c>
      <c r="O296" t="inlineStr"/>
      <c r="P296" t="inlineStr"/>
      <c r="Q296" t="inlineStr"/>
      <c r="R296" t="inlineStr"/>
      <c r="S296" t="inlineStr"/>
      <c r="T296" t="n">
        <v>0</v>
      </c>
      <c r="U296" t="n">
        <v>500000000</v>
      </c>
      <c r="V296" t="inlineStr"/>
      <c r="W296" t="inlineStr">
        <is>
          <t>déterminé</t>
        </is>
      </c>
    </row>
    <row r="297" ht="15" customHeight="1">
      <c r="A297" s="154" t="inlineStr">
        <is>
          <t>Abattage / découpe de veaux</t>
        </is>
      </c>
      <c r="B297" t="inlineStr">
        <is>
          <t>Viande de gros bovins</t>
        </is>
      </c>
      <c r="C297" t="inlineStr">
        <is>
          <t>Viande bovine</t>
        </is>
      </c>
      <c r="D297" t="inlineStr">
        <is>
          <t>France</t>
        </is>
      </c>
      <c r="E297" t="inlineStr">
        <is>
          <t>2015</t>
        </is>
      </c>
      <c r="F297" t="inlineStr">
        <is>
          <t>kt</t>
        </is>
      </c>
      <c r="G297" t="inlineStr"/>
      <c r="H297" t="inlineStr"/>
      <c r="I297" t="inlineStr"/>
      <c r="J297" t="inlineStr"/>
      <c r="K297" t="inlineStr"/>
      <c r="L297" t="inlineStr"/>
      <c r="M297" t="inlineStr"/>
      <c r="N297" t="n">
        <v>0</v>
      </c>
      <c r="O297" t="inlineStr"/>
      <c r="P297" t="inlineStr"/>
      <c r="Q297" t="inlineStr"/>
      <c r="R297" t="inlineStr"/>
      <c r="S297" t="inlineStr"/>
      <c r="T297" t="n">
        <v>0</v>
      </c>
      <c r="U297" t="n">
        <v>500000000</v>
      </c>
      <c r="V297" t="inlineStr"/>
      <c r="W297" t="inlineStr">
        <is>
          <t>déterminé</t>
        </is>
      </c>
    </row>
    <row r="298" ht="15" customHeight="1">
      <c r="A298" s="154" t="inlineStr">
        <is>
          <t>Abattage / découpe de veaux</t>
        </is>
      </c>
      <c r="B298" t="inlineStr">
        <is>
          <t>Cuirs</t>
        </is>
      </c>
      <c r="C298" t="inlineStr">
        <is>
          <t>Viande bovine</t>
        </is>
      </c>
      <c r="D298" t="inlineStr">
        <is>
          <t>France</t>
        </is>
      </c>
      <c r="E298" t="inlineStr">
        <is>
          <t>2015</t>
        </is>
      </c>
      <c r="F298" t="inlineStr">
        <is>
          <t>kt</t>
        </is>
      </c>
      <c r="G298" t="inlineStr">
        <is>
          <t>Rendement en cuirs de l'abattage-découpe de veaux = 6,49 % (Blézat)</t>
        </is>
      </c>
      <c r="H298" t="inlineStr">
        <is>
          <t>Blézat</t>
        </is>
      </c>
      <c r="I298" t="inlineStr">
        <is>
          <t>0</t>
        </is>
      </c>
      <c r="J298" t="inlineStr">
        <is>
          <t>Rendement</t>
        </is>
      </c>
      <c r="K298" t="inlineStr">
        <is>
          <t>Rendement en cuirs de l'abattage-découpe de veaux</t>
        </is>
      </c>
      <c r="L298" t="inlineStr">
        <is>
          <t>Anatomie - Blézat</t>
        </is>
      </c>
      <c r="M298" t="inlineStr">
        <is>
          <t>0</t>
        </is>
      </c>
      <c r="N298" t="n">
        <v>20.1</v>
      </c>
      <c r="O298" t="inlineStr"/>
      <c r="P298" t="inlineStr"/>
      <c r="Q298" t="inlineStr"/>
      <c r="R298" t="inlineStr"/>
      <c r="S298" t="inlineStr"/>
      <c r="T298" t="n">
        <v>0</v>
      </c>
      <c r="U298" t="n">
        <v>500000000</v>
      </c>
      <c r="V298" t="inlineStr"/>
      <c r="W298" t="inlineStr">
        <is>
          <t>déterminé</t>
        </is>
      </c>
    </row>
    <row r="299" ht="15" customHeight="1">
      <c r="A299" s="154" t="inlineStr">
        <is>
          <t>Abattage / découpe de veaux</t>
        </is>
      </c>
      <c r="B299" t="inlineStr">
        <is>
          <t>Eau - ressuage</t>
        </is>
      </c>
      <c r="C299" t="inlineStr">
        <is>
          <t>Viande bovine</t>
        </is>
      </c>
      <c r="D299" t="inlineStr">
        <is>
          <t>France</t>
        </is>
      </c>
      <c r="E299" t="inlineStr">
        <is>
          <t>2015</t>
        </is>
      </c>
      <c r="F299" t="inlineStr">
        <is>
          <t>kt</t>
        </is>
      </c>
      <c r="G299" t="inlineStr">
        <is>
          <t>Pertes en eau de l'abattage-découpe de veaux = 1,17 % (Blézat)</t>
        </is>
      </c>
      <c r="H299" t="inlineStr">
        <is>
          <t>Blézat</t>
        </is>
      </c>
      <c r="I299" t="inlineStr">
        <is>
          <t>0</t>
        </is>
      </c>
      <c r="J299" t="inlineStr">
        <is>
          <t>Rendement</t>
        </is>
      </c>
      <c r="K299" t="inlineStr">
        <is>
          <t>Pertes en eau de l'abattage-découpe de veaux</t>
        </is>
      </c>
      <c r="L299" t="inlineStr">
        <is>
          <t>Anatomie - Blézat</t>
        </is>
      </c>
      <c r="M299" t="inlineStr">
        <is>
          <t>0</t>
        </is>
      </c>
      <c r="N299" t="n">
        <v>3.61</v>
      </c>
      <c r="O299" t="inlineStr"/>
      <c r="P299" t="inlineStr"/>
      <c r="Q299" t="inlineStr"/>
      <c r="R299" t="inlineStr"/>
      <c r="S299" t="inlineStr"/>
      <c r="T299" t="n">
        <v>0</v>
      </c>
      <c r="U299" t="n">
        <v>500000000</v>
      </c>
      <c r="V299" t="inlineStr"/>
      <c r="W299" t="inlineStr">
        <is>
          <t>déterminé</t>
        </is>
      </c>
    </row>
    <row r="300" ht="15" customHeight="1">
      <c r="A300" s="154" t="inlineStr">
        <is>
          <t>Abattage / découpe de veaux</t>
        </is>
      </c>
      <c r="B300" t="inlineStr">
        <is>
          <t>Carcasses</t>
        </is>
      </c>
      <c r="C300" t="inlineStr">
        <is>
          <t>Viande bovine</t>
        </is>
      </c>
      <c r="D300" t="inlineStr">
        <is>
          <t>France</t>
        </is>
      </c>
      <c r="E300" t="inlineStr">
        <is>
          <t>2015</t>
        </is>
      </c>
      <c r="F300" t="inlineStr">
        <is>
          <t>kt</t>
        </is>
      </c>
      <c r="G300" t="inlineStr"/>
      <c r="H300" t="inlineStr"/>
      <c r="I300" t="inlineStr"/>
      <c r="J300" t="inlineStr"/>
      <c r="K300" t="inlineStr"/>
      <c r="L300" t="inlineStr"/>
      <c r="M300" t="inlineStr"/>
      <c r="N300" t="n">
        <v>47.4</v>
      </c>
      <c r="O300" t="n">
        <v>0</v>
      </c>
      <c r="P300" t="n">
        <v>125</v>
      </c>
      <c r="Q300" t="inlineStr"/>
      <c r="R300" t="inlineStr"/>
      <c r="S300" t="inlineStr"/>
      <c r="T300" t="n">
        <v>0</v>
      </c>
      <c r="U300" t="n">
        <v>500000000</v>
      </c>
      <c r="V300" t="inlineStr"/>
      <c r="W300" t="inlineStr">
        <is>
          <t>libre</t>
        </is>
      </c>
    </row>
    <row r="301" ht="15" customHeight="1">
      <c r="A301" s="154" t="inlineStr">
        <is>
          <t>Abattage / découpe de veaux</t>
        </is>
      </c>
      <c r="B301" t="inlineStr">
        <is>
          <t>Viande</t>
        </is>
      </c>
      <c r="C301" t="inlineStr">
        <is>
          <t>Viande bovine</t>
        </is>
      </c>
      <c r="D301" t="inlineStr">
        <is>
          <t>France</t>
        </is>
      </c>
      <c r="E301" t="inlineStr">
        <is>
          <t>2015</t>
        </is>
      </c>
      <c r="F301" t="inlineStr">
        <is>
          <t>kt</t>
        </is>
      </c>
      <c r="G301" t="inlineStr"/>
      <c r="H301" t="inlineStr"/>
      <c r="I301" t="inlineStr"/>
      <c r="J301" t="inlineStr"/>
      <c r="K301" t="inlineStr"/>
      <c r="L301" t="inlineStr"/>
      <c r="M301" t="inlineStr"/>
      <c r="N301" t="n">
        <v>125</v>
      </c>
      <c r="O301" t="inlineStr"/>
      <c r="P301" t="inlineStr"/>
      <c r="Q301" t="inlineStr"/>
      <c r="R301" t="inlineStr"/>
      <c r="S301" t="inlineStr"/>
      <c r="T301" t="n">
        <v>0</v>
      </c>
      <c r="U301" t="n">
        <v>500000000</v>
      </c>
      <c r="V301" t="inlineStr"/>
      <c r="W301" t="inlineStr">
        <is>
          <t>déterminé</t>
        </is>
      </c>
    </row>
    <row r="302" ht="15" customHeight="1">
      <c r="A302" s="154" t="inlineStr">
        <is>
          <t>Abattage / découpe de veaux</t>
        </is>
      </c>
      <c r="B302" t="inlineStr">
        <is>
          <t>Morceaux</t>
        </is>
      </c>
      <c r="C302" t="inlineStr">
        <is>
          <t>Viande bovine</t>
        </is>
      </c>
      <c r="D302" t="inlineStr">
        <is>
          <t>France</t>
        </is>
      </c>
      <c r="E302" t="inlineStr">
        <is>
          <t>2015</t>
        </is>
      </c>
      <c r="F302" t="inlineStr">
        <is>
          <t>kt</t>
        </is>
      </c>
      <c r="G302" t="inlineStr"/>
      <c r="H302" t="inlineStr"/>
      <c r="I302" t="inlineStr"/>
      <c r="J302" t="inlineStr"/>
      <c r="K302" t="inlineStr"/>
      <c r="L302" t="inlineStr"/>
      <c r="M302" t="inlineStr"/>
      <c r="N302" t="n">
        <v>78</v>
      </c>
      <c r="O302" t="n">
        <v>0</v>
      </c>
      <c r="P302" t="n">
        <v>125</v>
      </c>
      <c r="Q302" t="inlineStr"/>
      <c r="R302" t="inlineStr"/>
      <c r="S302" t="inlineStr"/>
      <c r="T302" t="n">
        <v>0</v>
      </c>
      <c r="U302" t="n">
        <v>500000000</v>
      </c>
      <c r="V302" t="inlineStr"/>
      <c r="W302" t="inlineStr">
        <is>
          <t>libre</t>
        </is>
      </c>
    </row>
    <row r="303" ht="15" customHeight="1">
      <c r="A303" s="154" t="inlineStr">
        <is>
          <t>Abattage / découpe de veaux</t>
        </is>
      </c>
      <c r="B303" t="inlineStr">
        <is>
          <t>Matières de 1ère et 2nde transformation</t>
        </is>
      </c>
      <c r="C303" t="inlineStr">
        <is>
          <t>Viande bovine</t>
        </is>
      </c>
      <c r="D303" t="inlineStr">
        <is>
          <t>France</t>
        </is>
      </c>
      <c r="E303" t="inlineStr">
        <is>
          <t>2015</t>
        </is>
      </c>
      <c r="F303" t="inlineStr">
        <is>
          <t>kt</t>
        </is>
      </c>
      <c r="G303" t="inlineStr"/>
      <c r="H303" t="inlineStr"/>
      <c r="I303" t="inlineStr"/>
      <c r="J303" t="inlineStr"/>
      <c r="K303" t="inlineStr"/>
      <c r="L303" t="inlineStr"/>
      <c r="M303" t="inlineStr"/>
      <c r="N303" t="n">
        <v>305</v>
      </c>
      <c r="O303" t="inlineStr"/>
      <c r="P303" t="inlineStr"/>
      <c r="Q303" t="inlineStr"/>
      <c r="R303" t="inlineStr"/>
      <c r="S303" t="inlineStr"/>
      <c r="T303" t="n">
        <v>0</v>
      </c>
      <c r="U303" t="n">
        <v>500000000</v>
      </c>
      <c r="V303" t="inlineStr"/>
      <c r="W303" t="inlineStr">
        <is>
          <t>déterminé</t>
        </is>
      </c>
    </row>
    <row r="304" ht="15" customHeight="1">
      <c r="A304" s="154" t="inlineStr">
        <is>
          <t>Abattage / découpe de veaux</t>
        </is>
      </c>
      <c r="B304" t="inlineStr">
        <is>
          <t>Coproduits</t>
        </is>
      </c>
      <c r="C304" t="inlineStr">
        <is>
          <t>Viande bovine</t>
        </is>
      </c>
      <c r="D304" t="inlineStr">
        <is>
          <t>France</t>
        </is>
      </c>
      <c r="E304" t="inlineStr">
        <is>
          <t>2015</t>
        </is>
      </c>
      <c r="F304" t="inlineStr">
        <is>
          <t>kt</t>
        </is>
      </c>
      <c r="G304" t="inlineStr"/>
      <c r="H304" t="inlineStr"/>
      <c r="I304" t="inlineStr"/>
      <c r="J304" t="inlineStr"/>
      <c r="K304" t="inlineStr"/>
      <c r="L304" t="inlineStr"/>
      <c r="M304" t="inlineStr"/>
      <c r="N304" t="n">
        <v>130</v>
      </c>
      <c r="O304" t="inlineStr"/>
      <c r="P304" t="inlineStr"/>
      <c r="Q304" t="inlineStr"/>
      <c r="R304" t="inlineStr"/>
      <c r="S304" t="inlineStr"/>
      <c r="T304" t="n">
        <v>0</v>
      </c>
      <c r="U304" t="n">
        <v>500000000</v>
      </c>
      <c r="V304" t="inlineStr"/>
      <c r="W304" t="inlineStr">
        <is>
          <t>déterminé</t>
        </is>
      </c>
    </row>
    <row r="305" ht="15" customHeight="1">
      <c r="A305" s="154" t="inlineStr">
        <is>
          <t>Abattage / découpe de veaux</t>
        </is>
      </c>
      <c r="B305" t="inlineStr">
        <is>
          <t>Eau</t>
        </is>
      </c>
      <c r="C305" t="inlineStr">
        <is>
          <t>Viande bovine</t>
        </is>
      </c>
      <c r="D305" t="inlineStr">
        <is>
          <t>France</t>
        </is>
      </c>
      <c r="E305" t="inlineStr">
        <is>
          <t>2015</t>
        </is>
      </c>
      <c r="F305" t="inlineStr">
        <is>
          <t>kt</t>
        </is>
      </c>
      <c r="G305" t="inlineStr"/>
      <c r="H305" t="inlineStr"/>
      <c r="I305" t="inlineStr"/>
      <c r="J305" t="inlineStr"/>
      <c r="K305" t="inlineStr"/>
      <c r="L305" t="inlineStr"/>
      <c r="M305" t="inlineStr"/>
      <c r="N305" t="n">
        <v>3.61</v>
      </c>
      <c r="O305" t="inlineStr"/>
      <c r="P305" t="inlineStr"/>
      <c r="Q305" t="inlineStr"/>
      <c r="R305" t="inlineStr"/>
      <c r="S305" t="inlineStr"/>
      <c r="T305" t="n">
        <v>0</v>
      </c>
      <c r="U305" t="n">
        <v>500000000</v>
      </c>
      <c r="V305" t="inlineStr"/>
      <c r="W305" t="inlineStr">
        <is>
          <t>déterminé</t>
        </is>
      </c>
    </row>
    <row r="306" ht="15" customHeight="1">
      <c r="A306" s="154" t="inlineStr">
        <is>
          <t>Abattage / découpe de gros bovins</t>
        </is>
      </c>
      <c r="B306" t="inlineStr">
        <is>
          <t>Carcasses, fraîches</t>
        </is>
      </c>
      <c r="C306" t="inlineStr">
        <is>
          <t>Viande bovine</t>
        </is>
      </c>
      <c r="D306" t="inlineStr">
        <is>
          <t>France</t>
        </is>
      </c>
      <c r="E306" t="inlineStr">
        <is>
          <t>2015</t>
        </is>
      </c>
      <c r="F306" t="inlineStr">
        <is>
          <t>kt</t>
        </is>
      </c>
      <c r="G306" t="inlineStr"/>
      <c r="H306" t="inlineStr"/>
      <c r="I306" t="inlineStr"/>
      <c r="J306" t="inlineStr"/>
      <c r="K306" t="inlineStr"/>
      <c r="L306" t="inlineStr"/>
      <c r="M306" t="inlineStr"/>
      <c r="N306" t="n">
        <v>267</v>
      </c>
      <c r="O306" t="n">
        <v>189</v>
      </c>
      <c r="P306" t="n">
        <v>314</v>
      </c>
      <c r="Q306" t="inlineStr"/>
      <c r="R306" t="inlineStr"/>
      <c r="S306" t="inlineStr"/>
      <c r="T306" t="n">
        <v>0</v>
      </c>
      <c r="U306" t="n">
        <v>500000000</v>
      </c>
      <c r="V306" t="inlineStr"/>
      <c r="W306" t="inlineStr">
        <is>
          <t>libre</t>
        </is>
      </c>
    </row>
    <row r="307" ht="15" customHeight="1">
      <c r="A307" s="154" t="inlineStr">
        <is>
          <t>Abattage / découpe de gros bovins</t>
        </is>
      </c>
      <c r="B307" t="inlineStr">
        <is>
          <t>Morceaux, frais</t>
        </is>
      </c>
      <c r="C307" t="inlineStr">
        <is>
          <t>Viande bovine</t>
        </is>
      </c>
      <c r="D307" t="inlineStr">
        <is>
          <t>France</t>
        </is>
      </c>
      <c r="E307" t="inlineStr">
        <is>
          <t>2015</t>
        </is>
      </c>
      <c r="F307" t="inlineStr">
        <is>
          <t>kt</t>
        </is>
      </c>
      <c r="G307" t="inlineStr"/>
      <c r="H307" t="inlineStr"/>
      <c r="I307" t="inlineStr"/>
      <c r="J307" t="inlineStr"/>
      <c r="K307" t="inlineStr"/>
      <c r="L307" t="inlineStr"/>
      <c r="M307" t="inlineStr"/>
      <c r="N307" t="n">
        <v>404</v>
      </c>
      <c r="O307" t="n">
        <v>349</v>
      </c>
      <c r="P307" t="n">
        <v>474</v>
      </c>
      <c r="Q307" t="inlineStr"/>
      <c r="R307" t="inlineStr"/>
      <c r="S307" t="inlineStr"/>
      <c r="T307" t="n">
        <v>0</v>
      </c>
      <c r="U307" t="n">
        <v>500000000</v>
      </c>
      <c r="V307" t="inlineStr"/>
      <c r="W307" t="inlineStr">
        <is>
          <t>libre</t>
        </is>
      </c>
    </row>
    <row r="308" ht="15" customHeight="1">
      <c r="A308" s="154" t="inlineStr">
        <is>
          <t>Abattage / découpe de gros bovins</t>
        </is>
      </c>
      <c r="B308" t="inlineStr">
        <is>
          <t>Morceaux, congelés</t>
        </is>
      </c>
      <c r="C308" t="inlineStr">
        <is>
          <t>Viande bovine</t>
        </is>
      </c>
      <c r="D308" t="inlineStr">
        <is>
          <t>France</t>
        </is>
      </c>
      <c r="E308" t="inlineStr">
        <is>
          <t>2015</t>
        </is>
      </c>
      <c r="F308" t="inlineStr">
        <is>
          <t>kt</t>
        </is>
      </c>
      <c r="G308" t="inlineStr"/>
      <c r="H308" t="inlineStr"/>
      <c r="I308" t="inlineStr"/>
      <c r="J308" t="inlineStr"/>
      <c r="K308" t="inlineStr"/>
      <c r="L308" t="inlineStr"/>
      <c r="M308" t="inlineStr"/>
      <c r="N308" t="n">
        <v>215</v>
      </c>
      <c r="O308" t="n">
        <v>97.7</v>
      </c>
      <c r="P308" t="n">
        <v>223</v>
      </c>
      <c r="Q308" t="inlineStr"/>
      <c r="R308" t="inlineStr"/>
      <c r="S308" t="inlineStr"/>
      <c r="T308" t="n">
        <v>0</v>
      </c>
      <c r="U308" t="n">
        <v>500000000</v>
      </c>
      <c r="V308" t="inlineStr"/>
      <c r="W308" t="inlineStr">
        <is>
          <t>libre</t>
        </is>
      </c>
    </row>
    <row r="309" ht="15" customHeight="1">
      <c r="A309" s="154" t="inlineStr">
        <is>
          <t>Abattage / découpe de gros bovins</t>
        </is>
      </c>
      <c r="B309" t="inlineStr">
        <is>
          <t>Abats</t>
        </is>
      </c>
      <c r="C309" t="inlineStr">
        <is>
          <t>Viande bovine</t>
        </is>
      </c>
      <c r="D309" t="inlineStr">
        <is>
          <t>France</t>
        </is>
      </c>
      <c r="E309" t="inlineStr">
        <is>
          <t>2015</t>
        </is>
      </c>
      <c r="F309" t="inlineStr">
        <is>
          <t>kt</t>
        </is>
      </c>
      <c r="G309" t="inlineStr">
        <is>
          <t>Rendement en abats de l'abattage-découpe de gros bovins = 7,18 % (Blézat)</t>
        </is>
      </c>
      <c r="H309" t="inlineStr">
        <is>
          <t>Blézat</t>
        </is>
      </c>
      <c r="I309" t="inlineStr">
        <is>
          <t>0</t>
        </is>
      </c>
      <c r="J309" t="inlineStr">
        <is>
          <t>Rendement</t>
        </is>
      </c>
      <c r="K309" t="inlineStr">
        <is>
          <t>Rendement en abats de l'abattage-découpe de gros bovins</t>
        </is>
      </c>
      <c r="L309" t="inlineStr">
        <is>
          <t>Anatomie - Blézat</t>
        </is>
      </c>
      <c r="M309" t="inlineStr">
        <is>
          <t>0</t>
        </is>
      </c>
      <c r="N309" t="n">
        <v>166</v>
      </c>
      <c r="O309" t="inlineStr"/>
      <c r="P309" t="inlineStr"/>
      <c r="Q309" t="inlineStr"/>
      <c r="R309" t="inlineStr"/>
      <c r="S309" t="inlineStr"/>
      <c r="T309" t="n">
        <v>0</v>
      </c>
      <c r="U309" t="n">
        <v>500000000</v>
      </c>
      <c r="V309" t="inlineStr"/>
      <c r="W309" t="inlineStr">
        <is>
          <t>déterminé</t>
        </is>
      </c>
    </row>
    <row r="310" ht="15" customHeight="1">
      <c r="A310" s="154" t="inlineStr">
        <is>
          <t>Abattage / découpe de gros bovins</t>
        </is>
      </c>
      <c r="B310" t="inlineStr">
        <is>
          <t>C1</t>
        </is>
      </c>
      <c r="C310" t="inlineStr">
        <is>
          <t>Viande bovine</t>
        </is>
      </c>
      <c r="D310" t="inlineStr">
        <is>
          <t>France</t>
        </is>
      </c>
      <c r="E310" t="inlineStr">
        <is>
          <t>2015</t>
        </is>
      </c>
      <c r="F310" t="inlineStr">
        <is>
          <t>kt</t>
        </is>
      </c>
      <c r="G310" t="inlineStr">
        <is>
          <t>Rendement en coproduits C1 de l'abattage-découpe de gros bovins = 5,1 % (Blézat)</t>
        </is>
      </c>
      <c r="H310" t="inlineStr">
        <is>
          <t>Blézat</t>
        </is>
      </c>
      <c r="I310" t="inlineStr">
        <is>
          <t>0</t>
        </is>
      </c>
      <c r="J310" t="inlineStr">
        <is>
          <t>Rendement</t>
        </is>
      </c>
      <c r="K310" t="inlineStr">
        <is>
          <t>Rendement en coproduits C1 de l'abattage-découpe de gros bovins</t>
        </is>
      </c>
      <c r="L310" t="inlineStr">
        <is>
          <t>Anatomie - Blézat</t>
        </is>
      </c>
      <c r="M310" t="inlineStr">
        <is>
          <t>0</t>
        </is>
      </c>
      <c r="N310" t="n">
        <v>118</v>
      </c>
      <c r="O310" t="inlineStr"/>
      <c r="P310" t="inlineStr"/>
      <c r="Q310" t="inlineStr"/>
      <c r="R310" t="inlineStr"/>
      <c r="S310" t="inlineStr"/>
      <c r="T310" t="n">
        <v>0</v>
      </c>
      <c r="U310" t="n">
        <v>500000000</v>
      </c>
      <c r="V310" t="inlineStr"/>
      <c r="W310" t="inlineStr">
        <is>
          <t>déterminé</t>
        </is>
      </c>
    </row>
    <row r="311" ht="15" customHeight="1">
      <c r="A311" s="154" t="inlineStr">
        <is>
          <t>Abattage / découpe de gros bovins</t>
        </is>
      </c>
      <c r="B311" t="inlineStr">
        <is>
          <t>C2</t>
        </is>
      </c>
      <c r="C311" t="inlineStr">
        <is>
          <t>Viande bovine</t>
        </is>
      </c>
      <c r="D311" t="inlineStr">
        <is>
          <t>France</t>
        </is>
      </c>
      <c r="E311" t="inlineStr">
        <is>
          <t>2015</t>
        </is>
      </c>
      <c r="F311" t="inlineStr">
        <is>
          <t>kt</t>
        </is>
      </c>
      <c r="G311" t="inlineStr">
        <is>
          <t>Rendement en coproduits C2 de l'abattage-découpe de gros bovins = 10,03 % (Blézat)</t>
        </is>
      </c>
      <c r="H311" t="inlineStr">
        <is>
          <t>Blézat</t>
        </is>
      </c>
      <c r="I311" t="inlineStr">
        <is>
          <t>0</t>
        </is>
      </c>
      <c r="J311" t="inlineStr">
        <is>
          <t>Rendement</t>
        </is>
      </c>
      <c r="K311" t="inlineStr">
        <is>
          <t>Rendement en coproduits C2 de l'abattage-découpe de gros bovins</t>
        </is>
      </c>
      <c r="L311" t="inlineStr">
        <is>
          <t>Anatomie - Blézat</t>
        </is>
      </c>
      <c r="M311" t="inlineStr">
        <is>
          <t>0</t>
        </is>
      </c>
      <c r="N311" t="n">
        <v>232</v>
      </c>
      <c r="O311" t="inlineStr"/>
      <c r="P311" t="inlineStr"/>
      <c r="Q311" t="inlineStr"/>
      <c r="R311" t="inlineStr"/>
      <c r="S311" t="inlineStr"/>
      <c r="T311" t="n">
        <v>0</v>
      </c>
      <c r="U311" t="n">
        <v>500000000</v>
      </c>
      <c r="V311" t="inlineStr"/>
      <c r="W311" t="inlineStr">
        <is>
          <t>déterminé</t>
        </is>
      </c>
    </row>
    <row r="312" ht="15" customHeight="1">
      <c r="A312" s="154" t="inlineStr">
        <is>
          <t>Abattage / découpe de gros bovins</t>
        </is>
      </c>
      <c r="B312" t="inlineStr">
        <is>
          <t>C3 et alimentaire</t>
        </is>
      </c>
      <c r="C312" t="inlineStr">
        <is>
          <t>Viande bovine</t>
        </is>
      </c>
      <c r="D312" t="inlineStr">
        <is>
          <t>France</t>
        </is>
      </c>
      <c r="E312" t="inlineStr">
        <is>
          <t>2015</t>
        </is>
      </c>
      <c r="F312" t="inlineStr">
        <is>
          <t>kt</t>
        </is>
      </c>
      <c r="G312" t="inlineStr">
        <is>
          <t>Rendement en coproduits C3 et alimentaire de l'abattage-découpe de gros bovins = 32,49 % (Blézat)</t>
        </is>
      </c>
      <c r="H312" t="inlineStr">
        <is>
          <t>Blézat</t>
        </is>
      </c>
      <c r="I312" t="inlineStr">
        <is>
          <t>0</t>
        </is>
      </c>
      <c r="J312" t="inlineStr">
        <is>
          <t>Rendement</t>
        </is>
      </c>
      <c r="K312" t="inlineStr">
        <is>
          <t>Rendement en coproduits C3 et alimentaire de l'abattage-découpe de gros bovins</t>
        </is>
      </c>
      <c r="L312" t="inlineStr">
        <is>
          <t>Anatomie - Blézat</t>
        </is>
      </c>
      <c r="M312" t="inlineStr">
        <is>
          <t>0</t>
        </is>
      </c>
      <c r="N312" t="n">
        <v>750</v>
      </c>
      <c r="O312" t="inlineStr"/>
      <c r="P312" t="inlineStr"/>
      <c r="Q312" t="inlineStr"/>
      <c r="R312" t="inlineStr"/>
      <c r="S312" t="inlineStr"/>
      <c r="T312" t="n">
        <v>0</v>
      </c>
      <c r="U312" t="n">
        <v>500000000</v>
      </c>
      <c r="V312" t="inlineStr"/>
      <c r="W312" t="inlineStr">
        <is>
          <t>déterminé</t>
        </is>
      </c>
    </row>
    <row r="313" ht="15" customHeight="1">
      <c r="A313" s="154" t="inlineStr">
        <is>
          <t>Abattage / découpe de gros bovins</t>
        </is>
      </c>
      <c r="B313" t="inlineStr">
        <is>
          <t>Viande de veaux</t>
        </is>
      </c>
      <c r="C313" t="inlineStr">
        <is>
          <t>Viande bovine</t>
        </is>
      </c>
      <c r="D313" t="inlineStr">
        <is>
          <t>France</t>
        </is>
      </c>
      <c r="E313" t="inlineStr">
        <is>
          <t>2015</t>
        </is>
      </c>
      <c r="F313" t="inlineStr">
        <is>
          <t>kt</t>
        </is>
      </c>
      <c r="G313" t="inlineStr"/>
      <c r="H313" t="inlineStr"/>
      <c r="I313" t="inlineStr"/>
      <c r="J313" t="inlineStr"/>
      <c r="K313" t="inlineStr"/>
      <c r="L313" t="inlineStr"/>
      <c r="M313" t="inlineStr"/>
      <c r="N313" t="n">
        <v>0</v>
      </c>
      <c r="O313" t="inlineStr"/>
      <c r="P313" t="inlineStr"/>
      <c r="Q313" t="inlineStr"/>
      <c r="R313" t="inlineStr"/>
      <c r="S313" t="inlineStr"/>
      <c r="T313" t="n">
        <v>0</v>
      </c>
      <c r="U313" t="n">
        <v>500000000</v>
      </c>
      <c r="V313" t="inlineStr"/>
      <c r="W313" t="inlineStr">
        <is>
          <t>déterminé</t>
        </is>
      </c>
    </row>
    <row r="314" ht="15" customHeight="1">
      <c r="A314" s="154" t="inlineStr">
        <is>
          <t>Abattage / découpe de gros bovins</t>
        </is>
      </c>
      <c r="B314" t="inlineStr">
        <is>
          <t>Viande de gros bovins</t>
        </is>
      </c>
      <c r="C314" t="inlineStr">
        <is>
          <t>Viande bovine</t>
        </is>
      </c>
      <c r="D314" t="inlineStr">
        <is>
          <t>France</t>
        </is>
      </c>
      <c r="E314" t="inlineStr">
        <is>
          <t>2015</t>
        </is>
      </c>
      <c r="F314" t="inlineStr">
        <is>
          <t>kt</t>
        </is>
      </c>
      <c r="G314" t="inlineStr">
        <is>
          <t>Rendement en viande de l'abattage-découpe de gros bovins = 38,36 % (Blézat)</t>
        </is>
      </c>
      <c r="H314" t="inlineStr">
        <is>
          <t>Blézat</t>
        </is>
      </c>
      <c r="I314" t="inlineStr">
        <is>
          <t>0</t>
        </is>
      </c>
      <c r="J314" t="inlineStr">
        <is>
          <t>Rendement</t>
        </is>
      </c>
      <c r="K314" t="inlineStr">
        <is>
          <t>Rendement en viande de l'abattage-découpe de gros bovins</t>
        </is>
      </c>
      <c r="L314" t="inlineStr">
        <is>
          <t>Anatomie - Blézat</t>
        </is>
      </c>
      <c r="M314" t="inlineStr">
        <is>
          <t>0</t>
        </is>
      </c>
      <c r="N314" t="n">
        <v>886</v>
      </c>
      <c r="O314" t="inlineStr"/>
      <c r="P314" t="inlineStr"/>
      <c r="Q314" t="inlineStr"/>
      <c r="R314" t="inlineStr"/>
      <c r="S314" t="inlineStr"/>
      <c r="T314" t="n">
        <v>0</v>
      </c>
      <c r="U314" t="n">
        <v>500000000</v>
      </c>
      <c r="V314" t="inlineStr"/>
      <c r="W314" t="inlineStr">
        <is>
          <t>déterminé</t>
        </is>
      </c>
    </row>
    <row r="315" ht="15" customHeight="1">
      <c r="A315" s="154" t="inlineStr">
        <is>
          <t>Abattage / découpe de gros bovins</t>
        </is>
      </c>
      <c r="B315" t="inlineStr">
        <is>
          <t>Cuirs</t>
        </is>
      </c>
      <c r="C315" t="inlineStr">
        <is>
          <t>Viande bovine</t>
        </is>
      </c>
      <c r="D315" t="inlineStr">
        <is>
          <t>France</t>
        </is>
      </c>
      <c r="E315" t="inlineStr">
        <is>
          <t>2015</t>
        </is>
      </c>
      <c r="F315" t="inlineStr">
        <is>
          <t>kt</t>
        </is>
      </c>
      <c r="G315" t="inlineStr">
        <is>
          <t>Rendement en cuirs de l'abattage-découpe de gros bovins = 5,58 % (Blézat)</t>
        </is>
      </c>
      <c r="H315" t="inlineStr">
        <is>
          <t>Blézat</t>
        </is>
      </c>
      <c r="I315" t="inlineStr">
        <is>
          <t>0</t>
        </is>
      </c>
      <c r="J315" t="inlineStr">
        <is>
          <t>Rendement</t>
        </is>
      </c>
      <c r="K315" t="inlineStr">
        <is>
          <t>Rendement en cuirs de l'abattage-découpe de gros bovins</t>
        </is>
      </c>
      <c r="L315" t="inlineStr">
        <is>
          <t>Anatomie - Blézat</t>
        </is>
      </c>
      <c r="M315" t="inlineStr">
        <is>
          <t>0</t>
        </is>
      </c>
      <c r="N315" t="n">
        <v>129</v>
      </c>
      <c r="O315" t="inlineStr"/>
      <c r="P315" t="inlineStr"/>
      <c r="Q315" t="inlineStr"/>
      <c r="R315" t="inlineStr"/>
      <c r="S315" t="inlineStr"/>
      <c r="T315" t="n">
        <v>0</v>
      </c>
      <c r="U315" t="n">
        <v>500000000</v>
      </c>
      <c r="V315" t="inlineStr"/>
      <c r="W315" t="inlineStr">
        <is>
          <t>déterminé</t>
        </is>
      </c>
    </row>
    <row r="316" ht="15" customHeight="1">
      <c r="A316" s="154" t="inlineStr">
        <is>
          <t>Abattage / découpe de gros bovins</t>
        </is>
      </c>
      <c r="B316" t="inlineStr">
        <is>
          <t>Eau - ressuage</t>
        </is>
      </c>
      <c r="C316" t="inlineStr">
        <is>
          <t>Viande bovine</t>
        </is>
      </c>
      <c r="D316" t="inlineStr">
        <is>
          <t>France</t>
        </is>
      </c>
      <c r="E316" t="inlineStr">
        <is>
          <t>2015</t>
        </is>
      </c>
      <c r="F316" t="inlineStr">
        <is>
          <t>kt</t>
        </is>
      </c>
      <c r="G316" t="inlineStr">
        <is>
          <t>Pertes en eau de l'abattage-découpe de gros bovins = 1,25 % (Blézat)</t>
        </is>
      </c>
      <c r="H316" t="inlineStr">
        <is>
          <t>Blézat</t>
        </is>
      </c>
      <c r="I316" t="inlineStr">
        <is>
          <t>0</t>
        </is>
      </c>
      <c r="J316" t="inlineStr">
        <is>
          <t>Rendement</t>
        </is>
      </c>
      <c r="K316" t="inlineStr">
        <is>
          <t>Pertes en eau de l'abattage-découpe de gros bovins</t>
        </is>
      </c>
      <c r="L316" t="inlineStr">
        <is>
          <t>Anatomie - Blézat</t>
        </is>
      </c>
      <c r="M316" t="inlineStr">
        <is>
          <t>0</t>
        </is>
      </c>
      <c r="N316" t="n">
        <v>29</v>
      </c>
      <c r="O316" t="inlineStr"/>
      <c r="P316" t="inlineStr"/>
      <c r="Q316" t="inlineStr"/>
      <c r="R316" t="inlineStr"/>
      <c r="S316" t="inlineStr"/>
      <c r="T316" t="n">
        <v>0</v>
      </c>
      <c r="U316" t="n">
        <v>500000000</v>
      </c>
      <c r="V316" t="inlineStr"/>
      <c r="W316" t="inlineStr">
        <is>
          <t>déterminé</t>
        </is>
      </c>
    </row>
    <row r="317" ht="15" customHeight="1">
      <c r="A317" s="154" t="inlineStr">
        <is>
          <t>Abattage / découpe de gros bovins</t>
        </is>
      </c>
      <c r="B317" t="inlineStr">
        <is>
          <t>Carcasses</t>
        </is>
      </c>
      <c r="C317" t="inlineStr">
        <is>
          <t>Viande bovine</t>
        </is>
      </c>
      <c r="D317" t="inlineStr">
        <is>
          <t>France</t>
        </is>
      </c>
      <c r="E317" t="inlineStr">
        <is>
          <t>2015</t>
        </is>
      </c>
      <c r="F317" t="inlineStr">
        <is>
          <t>kt</t>
        </is>
      </c>
      <c r="G317" t="inlineStr"/>
      <c r="H317" t="inlineStr"/>
      <c r="I317" t="inlineStr"/>
      <c r="J317" t="inlineStr"/>
      <c r="K317" t="inlineStr"/>
      <c r="L317" t="inlineStr"/>
      <c r="M317" t="inlineStr"/>
      <c r="N317" t="n">
        <v>267</v>
      </c>
      <c r="O317" t="n">
        <v>189</v>
      </c>
      <c r="P317" t="n">
        <v>314</v>
      </c>
      <c r="Q317" t="inlineStr"/>
      <c r="R317" t="inlineStr"/>
      <c r="S317" t="inlineStr"/>
      <c r="T317" t="n">
        <v>0</v>
      </c>
      <c r="U317" t="n">
        <v>500000000</v>
      </c>
      <c r="V317" t="inlineStr"/>
      <c r="W317" t="inlineStr">
        <is>
          <t>libre</t>
        </is>
      </c>
    </row>
    <row r="318" ht="15" customHeight="1">
      <c r="A318" s="154" t="inlineStr">
        <is>
          <t>Abattage / découpe de gros bovins</t>
        </is>
      </c>
      <c r="B318" t="inlineStr">
        <is>
          <t>Viande</t>
        </is>
      </c>
      <c r="C318" t="inlineStr">
        <is>
          <t>Viande bovine</t>
        </is>
      </c>
      <c r="D318" t="inlineStr">
        <is>
          <t>France</t>
        </is>
      </c>
      <c r="E318" t="inlineStr">
        <is>
          <t>2015</t>
        </is>
      </c>
      <c r="F318" t="inlineStr">
        <is>
          <t>kt</t>
        </is>
      </c>
      <c r="G318" t="inlineStr"/>
      <c r="H318" t="inlineStr"/>
      <c r="I318" t="inlineStr"/>
      <c r="J318" t="inlineStr"/>
      <c r="K318" t="inlineStr"/>
      <c r="L318" t="inlineStr"/>
      <c r="M318" t="inlineStr"/>
      <c r="N318" t="n">
        <v>886</v>
      </c>
      <c r="O318" t="inlineStr"/>
      <c r="P318" t="inlineStr"/>
      <c r="Q318" t="inlineStr"/>
      <c r="R318" t="inlineStr"/>
      <c r="S318" t="inlineStr"/>
      <c r="T318" t="n">
        <v>0</v>
      </c>
      <c r="U318" t="n">
        <v>500000000</v>
      </c>
      <c r="V318" t="inlineStr"/>
      <c r="W318" t="inlineStr">
        <is>
          <t>déterminé</t>
        </is>
      </c>
    </row>
    <row r="319" ht="15" customHeight="1">
      <c r="A319" s="154" t="inlineStr">
        <is>
          <t>Abattage / découpe de gros bovins</t>
        </is>
      </c>
      <c r="B319" t="inlineStr">
        <is>
          <t>Morceaux</t>
        </is>
      </c>
      <c r="C319" t="inlineStr">
        <is>
          <t>Viande bovine</t>
        </is>
      </c>
      <c r="D319" t="inlineStr">
        <is>
          <t>France</t>
        </is>
      </c>
      <c r="E319" t="inlineStr">
        <is>
          <t>2015</t>
        </is>
      </c>
      <c r="F319" t="inlineStr">
        <is>
          <t>kt</t>
        </is>
      </c>
      <c r="G319" t="inlineStr"/>
      <c r="H319" t="inlineStr"/>
      <c r="I319" t="inlineStr"/>
      <c r="J319" t="inlineStr"/>
      <c r="K319" t="inlineStr"/>
      <c r="L319" t="inlineStr"/>
      <c r="M319" t="inlineStr"/>
      <c r="N319" t="n">
        <v>619</v>
      </c>
      <c r="O319" t="n">
        <v>572</v>
      </c>
      <c r="P319" t="n">
        <v>697</v>
      </c>
      <c r="Q319" t="inlineStr"/>
      <c r="R319" t="inlineStr"/>
      <c r="S319" t="inlineStr"/>
      <c r="T319" t="n">
        <v>0</v>
      </c>
      <c r="U319" t="n">
        <v>500000000</v>
      </c>
      <c r="V319" t="inlineStr"/>
      <c r="W319" t="inlineStr">
        <is>
          <t>libre</t>
        </is>
      </c>
    </row>
    <row r="320" ht="15" customHeight="1">
      <c r="A320" s="154" t="inlineStr">
        <is>
          <t>Abattage / découpe de gros bovins</t>
        </is>
      </c>
      <c r="B320" t="inlineStr">
        <is>
          <t>Matières de 1ère et 2nde transformation</t>
        </is>
      </c>
      <c r="C320" t="inlineStr">
        <is>
          <t>Viande bovine</t>
        </is>
      </c>
      <c r="D320" t="inlineStr">
        <is>
          <t>France</t>
        </is>
      </c>
      <c r="E320" t="inlineStr">
        <is>
          <t>2015</t>
        </is>
      </c>
      <c r="F320" t="inlineStr">
        <is>
          <t>kt</t>
        </is>
      </c>
      <c r="G320" t="inlineStr"/>
      <c r="H320" t="inlineStr"/>
      <c r="I320" t="inlineStr"/>
      <c r="J320" t="inlineStr"/>
      <c r="K320" t="inlineStr"/>
      <c r="L320" t="inlineStr"/>
      <c r="M320" t="inlineStr"/>
      <c r="N320" t="n">
        <v>2280</v>
      </c>
      <c r="O320" t="inlineStr"/>
      <c r="P320" t="inlineStr"/>
      <c r="Q320" t="inlineStr"/>
      <c r="R320" t="inlineStr"/>
      <c r="S320" t="inlineStr"/>
      <c r="T320" t="n">
        <v>0</v>
      </c>
      <c r="U320" t="n">
        <v>500000000</v>
      </c>
      <c r="V320" t="inlineStr"/>
      <c r="W320" t="inlineStr">
        <is>
          <t>déterminé</t>
        </is>
      </c>
    </row>
    <row r="321" ht="15" customHeight="1">
      <c r="A321" s="154" t="inlineStr">
        <is>
          <t>Abattage / découpe de gros bovins</t>
        </is>
      </c>
      <c r="B321" t="inlineStr">
        <is>
          <t>Coproduits</t>
        </is>
      </c>
      <c r="C321" t="inlineStr">
        <is>
          <t>Viande bovine</t>
        </is>
      </c>
      <c r="D321" t="inlineStr">
        <is>
          <t>France</t>
        </is>
      </c>
      <c r="E321" t="inlineStr">
        <is>
          <t>2015</t>
        </is>
      </c>
      <c r="F321" t="inlineStr">
        <is>
          <t>kt</t>
        </is>
      </c>
      <c r="G321" t="inlineStr"/>
      <c r="H321" t="inlineStr"/>
      <c r="I321" t="inlineStr"/>
      <c r="J321" t="inlineStr"/>
      <c r="K321" t="inlineStr"/>
      <c r="L321" t="inlineStr"/>
      <c r="M321" t="inlineStr"/>
      <c r="N321" t="n">
        <v>1100</v>
      </c>
      <c r="O321" t="inlineStr"/>
      <c r="P321" t="inlineStr"/>
      <c r="Q321" t="inlineStr"/>
      <c r="R321" t="inlineStr"/>
      <c r="S321" t="inlineStr"/>
      <c r="T321" t="n">
        <v>0</v>
      </c>
      <c r="U321" t="n">
        <v>500000000</v>
      </c>
      <c r="V321" t="inlineStr"/>
      <c r="W321" t="inlineStr">
        <is>
          <t>déterminé</t>
        </is>
      </c>
    </row>
    <row r="322" ht="15" customHeight="1">
      <c r="A322" s="154" t="inlineStr">
        <is>
          <t>Abattage / découpe de gros bovins</t>
        </is>
      </c>
      <c r="B322" t="inlineStr">
        <is>
          <t>Eau</t>
        </is>
      </c>
      <c r="C322" t="inlineStr">
        <is>
          <t>Viande bovine</t>
        </is>
      </c>
      <c r="D322" t="inlineStr">
        <is>
          <t>France</t>
        </is>
      </c>
      <c r="E322" t="inlineStr">
        <is>
          <t>2015</t>
        </is>
      </c>
      <c r="F322" t="inlineStr">
        <is>
          <t>kt</t>
        </is>
      </c>
      <c r="G322" t="inlineStr"/>
      <c r="H322" t="inlineStr"/>
      <c r="I322" t="inlineStr"/>
      <c r="J322" t="inlineStr"/>
      <c r="K322" t="inlineStr"/>
      <c r="L322" t="inlineStr"/>
      <c r="M322" t="inlineStr"/>
      <c r="N322" t="n">
        <v>29</v>
      </c>
      <c r="O322" t="inlineStr"/>
      <c r="P322" t="inlineStr"/>
      <c r="Q322" t="inlineStr"/>
      <c r="R322" t="inlineStr"/>
      <c r="S322" t="inlineStr"/>
      <c r="T322" t="n">
        <v>0</v>
      </c>
      <c r="U322" t="n">
        <v>500000000</v>
      </c>
      <c r="V322" t="inlineStr"/>
      <c r="W322" t="inlineStr">
        <is>
          <t>déterminé</t>
        </is>
      </c>
    </row>
    <row r="323" ht="15" customHeight="1">
      <c r="A323" s="154" t="inlineStr">
        <is>
          <t>Transformation des coproduits</t>
        </is>
      </c>
      <c r="B323" t="inlineStr">
        <is>
          <t>Farines animales</t>
        </is>
      </c>
      <c r="C323" t="inlineStr">
        <is>
          <t>Viande bovine</t>
        </is>
      </c>
      <c r="D323" t="inlineStr">
        <is>
          <t>France</t>
        </is>
      </c>
      <c r="E323" t="inlineStr">
        <is>
          <t>2015</t>
        </is>
      </c>
      <c r="F323" t="inlineStr">
        <is>
          <t>kt</t>
        </is>
      </c>
      <c r="G323" t="inlineStr"/>
      <c r="H323" t="inlineStr"/>
      <c r="I323" t="inlineStr"/>
      <c r="J323" t="inlineStr"/>
      <c r="K323" t="inlineStr"/>
      <c r="L323" t="inlineStr"/>
      <c r="M323" t="inlineStr"/>
      <c r="N323" t="n">
        <v>30.1</v>
      </c>
      <c r="O323" t="n">
        <v>0</v>
      </c>
      <c r="P323" t="n">
        <v>367</v>
      </c>
      <c r="Q323" t="inlineStr"/>
      <c r="R323" t="inlineStr"/>
      <c r="S323" t="inlineStr"/>
      <c r="T323" t="n">
        <v>0</v>
      </c>
      <c r="U323" t="n">
        <v>500000000</v>
      </c>
      <c r="V323" t="inlineStr"/>
      <c r="W323" t="inlineStr">
        <is>
          <t>libre</t>
        </is>
      </c>
    </row>
    <row r="324" ht="15" customHeight="1">
      <c r="A324" s="154" t="inlineStr">
        <is>
          <t>Transformation des coproduits</t>
        </is>
      </c>
      <c r="B324" t="inlineStr">
        <is>
          <t>Graisses animales</t>
        </is>
      </c>
      <c r="C324" t="inlineStr">
        <is>
          <t>Viande bovine</t>
        </is>
      </c>
      <c r="D324" t="inlineStr">
        <is>
          <t>France</t>
        </is>
      </c>
      <c r="E324" t="inlineStr">
        <is>
          <t>2015</t>
        </is>
      </c>
      <c r="F324" t="inlineStr">
        <is>
          <t>kt</t>
        </is>
      </c>
      <c r="G324" t="inlineStr"/>
      <c r="H324" t="inlineStr"/>
      <c r="I324" t="inlineStr"/>
      <c r="J324" t="inlineStr"/>
      <c r="K324" t="inlineStr"/>
      <c r="L324" t="inlineStr"/>
      <c r="M324" t="inlineStr"/>
      <c r="N324" t="n">
        <v>25.2</v>
      </c>
      <c r="O324" t="n">
        <v>0</v>
      </c>
      <c r="P324" t="n">
        <v>367</v>
      </c>
      <c r="Q324" t="inlineStr"/>
      <c r="R324" t="inlineStr"/>
      <c r="S324" t="inlineStr"/>
      <c r="T324" t="n">
        <v>0</v>
      </c>
      <c r="U324" t="n">
        <v>500000000</v>
      </c>
      <c r="V324" t="inlineStr"/>
      <c r="W324" t="inlineStr">
        <is>
          <t>libre</t>
        </is>
      </c>
    </row>
    <row r="325" ht="15" customHeight="1">
      <c r="A325" s="154" t="inlineStr">
        <is>
          <t>Transformation des coproduits</t>
        </is>
      </c>
      <c r="B325" t="inlineStr">
        <is>
          <t>Eau - traitement thermique</t>
        </is>
      </c>
      <c r="C325" t="inlineStr">
        <is>
          <t>Viande bovine</t>
        </is>
      </c>
      <c r="D325" t="inlineStr">
        <is>
          <t>France</t>
        </is>
      </c>
      <c r="E325" t="inlineStr">
        <is>
          <t>2015</t>
        </is>
      </c>
      <c r="F325" t="inlineStr">
        <is>
          <t>kt</t>
        </is>
      </c>
      <c r="G325" t="inlineStr"/>
      <c r="H325" t="inlineStr"/>
      <c r="I325" t="inlineStr"/>
      <c r="J325" t="inlineStr"/>
      <c r="K325" t="inlineStr"/>
      <c r="L325" t="inlineStr"/>
      <c r="M325" t="inlineStr"/>
      <c r="N325" t="n">
        <v>604</v>
      </c>
      <c r="O325" t="n">
        <v>292</v>
      </c>
      <c r="P325" t="n">
        <v>659</v>
      </c>
      <c r="Q325" t="inlineStr"/>
      <c r="R325" t="inlineStr"/>
      <c r="S325" t="inlineStr"/>
      <c r="T325" t="n">
        <v>0</v>
      </c>
      <c r="U325" t="n">
        <v>500000000</v>
      </c>
      <c r="V325" t="inlineStr"/>
      <c r="W325" t="inlineStr">
        <is>
          <t>libre</t>
        </is>
      </c>
    </row>
    <row r="326" ht="15" customHeight="1">
      <c r="A326" s="154" t="inlineStr">
        <is>
          <t>Transformation des coproduits</t>
        </is>
      </c>
      <c r="B326" t="inlineStr">
        <is>
          <t>Farines et graisses animales</t>
        </is>
      </c>
      <c r="C326" t="inlineStr">
        <is>
          <t>Viande bovine</t>
        </is>
      </c>
      <c r="D326" t="inlineStr">
        <is>
          <t>France</t>
        </is>
      </c>
      <c r="E326" t="inlineStr">
        <is>
          <t>2015</t>
        </is>
      </c>
      <c r="F326" t="inlineStr">
        <is>
          <t>kt</t>
        </is>
      </c>
      <c r="G326" t="inlineStr"/>
      <c r="H326" t="inlineStr"/>
      <c r="I326" t="inlineStr"/>
      <c r="J326" t="inlineStr"/>
      <c r="K326" t="inlineStr"/>
      <c r="L326" t="inlineStr"/>
      <c r="M326" t="inlineStr"/>
      <c r="N326" t="n">
        <v>55.3</v>
      </c>
      <c r="O326" t="n">
        <v>0</v>
      </c>
      <c r="P326" t="n">
        <v>367</v>
      </c>
      <c r="Q326" t="inlineStr"/>
      <c r="R326" t="inlineStr"/>
      <c r="S326" t="inlineStr"/>
      <c r="T326" t="n">
        <v>0</v>
      </c>
      <c r="U326" t="n">
        <v>500000000</v>
      </c>
      <c r="V326" t="inlineStr"/>
      <c r="W326" t="inlineStr">
        <is>
          <t>libre</t>
        </is>
      </c>
    </row>
    <row r="327" ht="15" customHeight="1">
      <c r="A327" s="154" t="inlineStr">
        <is>
          <t>Transformation des coproduits</t>
        </is>
      </c>
      <c r="B327" t="inlineStr">
        <is>
          <t>Produits transformés</t>
        </is>
      </c>
      <c r="C327" t="inlineStr">
        <is>
          <t>Viande bovine</t>
        </is>
      </c>
      <c r="D327" t="inlineStr">
        <is>
          <t>France</t>
        </is>
      </c>
      <c r="E327" t="inlineStr">
        <is>
          <t>2015</t>
        </is>
      </c>
      <c r="F327" t="inlineStr">
        <is>
          <t>kt</t>
        </is>
      </c>
      <c r="G327" t="inlineStr"/>
      <c r="H327" t="inlineStr"/>
      <c r="I327" t="inlineStr"/>
      <c r="J327" t="inlineStr"/>
      <c r="K327" t="inlineStr"/>
      <c r="L327" t="inlineStr"/>
      <c r="M327" t="inlineStr"/>
      <c r="N327" t="n">
        <v>548</v>
      </c>
      <c r="O327" t="n">
        <v>493</v>
      </c>
      <c r="P327" t="n">
        <v>860</v>
      </c>
      <c r="Q327" t="inlineStr"/>
      <c r="R327" t="inlineStr"/>
      <c r="S327" t="inlineStr"/>
      <c r="T327" t="n">
        <v>0</v>
      </c>
      <c r="U327" t="n">
        <v>500000000</v>
      </c>
      <c r="V327" t="inlineStr"/>
      <c r="W327" t="inlineStr">
        <is>
          <t>libre</t>
        </is>
      </c>
    </row>
    <row r="328" ht="15" customHeight="1">
      <c r="A328" s="154" t="inlineStr">
        <is>
          <t>Transformation des coproduits</t>
        </is>
      </c>
      <c r="B328" t="inlineStr">
        <is>
          <t>Matières issues de coproduits</t>
        </is>
      </c>
      <c r="C328" t="inlineStr">
        <is>
          <t>Viande bovine</t>
        </is>
      </c>
      <c r="D328" t="inlineStr">
        <is>
          <t>France</t>
        </is>
      </c>
      <c r="E328" t="inlineStr">
        <is>
          <t>2015</t>
        </is>
      </c>
      <c r="F328" t="inlineStr">
        <is>
          <t>kt</t>
        </is>
      </c>
      <c r="G328" t="inlineStr"/>
      <c r="H328" t="inlineStr"/>
      <c r="I328" t="inlineStr"/>
      <c r="J328" t="inlineStr"/>
      <c r="K328" t="inlineStr"/>
      <c r="L328" t="inlineStr"/>
      <c r="M328" t="inlineStr"/>
      <c r="N328" t="n">
        <v>548</v>
      </c>
      <c r="O328" t="n">
        <v>493</v>
      </c>
      <c r="P328" t="n">
        <v>860</v>
      </c>
      <c r="Q328" t="inlineStr"/>
      <c r="R328" t="inlineStr"/>
      <c r="S328" t="inlineStr"/>
      <c r="T328" t="n">
        <v>0</v>
      </c>
      <c r="U328" t="n">
        <v>500000000</v>
      </c>
      <c r="V328" t="inlineStr"/>
      <c r="W328" t="inlineStr">
        <is>
          <t>libre</t>
        </is>
      </c>
    </row>
    <row r="329" ht="15" customHeight="1">
      <c r="A329" s="154" t="inlineStr">
        <is>
          <t>Transformation des coproduits</t>
        </is>
      </c>
      <c r="B329" t="inlineStr">
        <is>
          <t>Eau</t>
        </is>
      </c>
      <c r="C329" t="inlineStr">
        <is>
          <t>Viande bovine</t>
        </is>
      </c>
      <c r="D329" t="inlineStr">
        <is>
          <t>France</t>
        </is>
      </c>
      <c r="E329" t="inlineStr">
        <is>
          <t>2015</t>
        </is>
      </c>
      <c r="F329" t="inlineStr">
        <is>
          <t>kt</t>
        </is>
      </c>
      <c r="G329" t="inlineStr"/>
      <c r="H329" t="inlineStr"/>
      <c r="I329" t="inlineStr"/>
      <c r="J329" t="inlineStr"/>
      <c r="K329" t="inlineStr"/>
      <c r="L329" t="inlineStr"/>
      <c r="M329" t="inlineStr"/>
      <c r="N329" t="n">
        <v>604</v>
      </c>
      <c r="O329" t="n">
        <v>292</v>
      </c>
      <c r="P329" t="n">
        <v>659</v>
      </c>
      <c r="Q329" t="inlineStr"/>
      <c r="R329" t="inlineStr"/>
      <c r="S329" t="inlineStr"/>
      <c r="T329" t="n">
        <v>0</v>
      </c>
      <c r="U329" t="n">
        <v>500000000</v>
      </c>
      <c r="V329" t="inlineStr"/>
      <c r="W329" t="inlineStr">
        <is>
          <t>libre</t>
        </is>
      </c>
    </row>
    <row r="330" ht="15" customHeight="1">
      <c r="A330" s="154" t="inlineStr">
        <is>
          <t>Transformation des coproduits</t>
        </is>
      </c>
      <c r="B330" t="inlineStr">
        <is>
          <t>Protéines animales transformées</t>
        </is>
      </c>
      <c r="C330" t="inlineStr">
        <is>
          <t>Viande bovine</t>
        </is>
      </c>
      <c r="D330" t="inlineStr">
        <is>
          <t>France</t>
        </is>
      </c>
      <c r="E330" t="inlineStr">
        <is>
          <t>2015</t>
        </is>
      </c>
      <c r="F330" t="inlineStr">
        <is>
          <t>kt</t>
        </is>
      </c>
      <c r="G330" t="inlineStr"/>
      <c r="H330" t="inlineStr"/>
      <c r="I330" t="inlineStr"/>
      <c r="J330" t="inlineStr"/>
      <c r="K330" t="inlineStr"/>
      <c r="L330" t="inlineStr"/>
      <c r="M330" t="inlineStr"/>
      <c r="N330" t="n">
        <v>313</v>
      </c>
      <c r="O330" t="inlineStr"/>
      <c r="P330" t="inlineStr"/>
      <c r="Q330" t="inlineStr"/>
      <c r="R330" t="inlineStr"/>
      <c r="S330" t="inlineStr"/>
      <c r="T330" t="n">
        <v>0</v>
      </c>
      <c r="U330" t="n">
        <v>500000000</v>
      </c>
      <c r="V330" t="inlineStr"/>
      <c r="W330" t="inlineStr">
        <is>
          <t>déterminé</t>
        </is>
      </c>
    </row>
    <row r="331" ht="15" customHeight="1">
      <c r="A331" s="154" t="inlineStr">
        <is>
          <t>Transformation des coproduits</t>
        </is>
      </c>
      <c r="B331" t="inlineStr">
        <is>
          <t>Corps gras animaux</t>
        </is>
      </c>
      <c r="C331" t="inlineStr">
        <is>
          <t>Viande bovine</t>
        </is>
      </c>
      <c r="D331" t="inlineStr">
        <is>
          <t>France</t>
        </is>
      </c>
      <c r="E331" t="inlineStr">
        <is>
          <t>2015</t>
        </is>
      </c>
      <c r="F331" t="inlineStr">
        <is>
          <t>kt</t>
        </is>
      </c>
      <c r="G331" t="inlineStr"/>
      <c r="H331" t="inlineStr"/>
      <c r="I331" t="inlineStr"/>
      <c r="J331" t="inlineStr"/>
      <c r="K331" t="inlineStr"/>
      <c r="L331" t="inlineStr"/>
      <c r="M331" t="inlineStr"/>
      <c r="N331" t="n">
        <v>180</v>
      </c>
      <c r="O331" t="inlineStr"/>
      <c r="P331" t="inlineStr"/>
      <c r="Q331" t="inlineStr"/>
      <c r="R331" t="inlineStr"/>
      <c r="S331" t="inlineStr"/>
      <c r="T331" t="n">
        <v>0</v>
      </c>
      <c r="U331" t="n">
        <v>500000000</v>
      </c>
      <c r="V331" t="inlineStr"/>
      <c r="W331" t="inlineStr">
        <is>
          <t>déterminé</t>
        </is>
      </c>
    </row>
    <row r="332" ht="15" customHeight="1">
      <c r="A332" s="154" t="inlineStr">
        <is>
          <t>Transformation des coproduits</t>
        </is>
      </c>
      <c r="B332" t="inlineStr">
        <is>
          <t>PAT et CGA</t>
        </is>
      </c>
      <c r="C332" t="inlineStr">
        <is>
          <t>Viande bovine</t>
        </is>
      </c>
      <c r="D332" t="inlineStr">
        <is>
          <t>France</t>
        </is>
      </c>
      <c r="E332" t="inlineStr">
        <is>
          <t>2015</t>
        </is>
      </c>
      <c r="F332" t="inlineStr">
        <is>
          <t>kt</t>
        </is>
      </c>
      <c r="G332" t="inlineStr"/>
      <c r="H332" t="inlineStr"/>
      <c r="I332" t="inlineStr"/>
      <c r="J332" t="inlineStr"/>
      <c r="K332" t="inlineStr"/>
      <c r="L332" t="inlineStr"/>
      <c r="M332" t="inlineStr"/>
      <c r="N332" t="n">
        <v>493</v>
      </c>
      <c r="O332" t="inlineStr"/>
      <c r="P332" t="inlineStr"/>
      <c r="Q332" t="inlineStr"/>
      <c r="R332" t="inlineStr"/>
      <c r="S332" t="inlineStr"/>
      <c r="T332" t="n">
        <v>0</v>
      </c>
      <c r="U332" t="n">
        <v>500000000</v>
      </c>
      <c r="V332" t="inlineStr"/>
      <c r="W332" t="inlineStr">
        <is>
          <t>déterminé</t>
        </is>
      </c>
    </row>
    <row r="333" ht="15" customHeight="1">
      <c r="A333" s="154" t="inlineStr">
        <is>
          <t>Traitement thermique C1/C2</t>
        </is>
      </c>
      <c r="B333" t="inlineStr">
        <is>
          <t>Farines animales</t>
        </is>
      </c>
      <c r="C333" t="inlineStr">
        <is>
          <t>Viande bovine</t>
        </is>
      </c>
      <c r="D333" t="inlineStr">
        <is>
          <t>France</t>
        </is>
      </c>
      <c r="E333" t="inlineStr">
        <is>
          <t>2015</t>
        </is>
      </c>
      <c r="F333" t="inlineStr">
        <is>
          <t>kt</t>
        </is>
      </c>
      <c r="G333" t="inlineStr"/>
      <c r="H333" t="inlineStr"/>
      <c r="I333" t="inlineStr"/>
      <c r="J333" t="inlineStr"/>
      <c r="K333" t="inlineStr"/>
      <c r="L333" t="inlineStr"/>
      <c r="M333" t="inlineStr"/>
      <c r="N333" t="n">
        <v>30.1</v>
      </c>
      <c r="O333" t="n">
        <v>0</v>
      </c>
      <c r="P333" t="n">
        <v>367</v>
      </c>
      <c r="Q333" t="inlineStr"/>
      <c r="R333" t="inlineStr"/>
      <c r="S333" t="inlineStr"/>
      <c r="T333" t="n">
        <v>0</v>
      </c>
      <c r="U333" t="n">
        <v>500000000</v>
      </c>
      <c r="V333" t="inlineStr"/>
      <c r="W333" t="inlineStr">
        <is>
          <t>libre</t>
        </is>
      </c>
    </row>
    <row r="334" ht="15" customHeight="1">
      <c r="A334" s="154" t="inlineStr">
        <is>
          <t>Traitement thermique C1/C2</t>
        </is>
      </c>
      <c r="B334" t="inlineStr">
        <is>
          <t>Graisses animales</t>
        </is>
      </c>
      <c r="C334" t="inlineStr">
        <is>
          <t>Viande bovine</t>
        </is>
      </c>
      <c r="D334" t="inlineStr">
        <is>
          <t>France</t>
        </is>
      </c>
      <c r="E334" t="inlineStr">
        <is>
          <t>2015</t>
        </is>
      </c>
      <c r="F334" t="inlineStr">
        <is>
          <t>kt</t>
        </is>
      </c>
      <c r="G334" t="inlineStr"/>
      <c r="H334" t="inlineStr"/>
      <c r="I334" t="inlineStr"/>
      <c r="J334" t="inlineStr"/>
      <c r="K334" t="inlineStr"/>
      <c r="L334" t="inlineStr"/>
      <c r="M334" t="inlineStr"/>
      <c r="N334" t="n">
        <v>25.2</v>
      </c>
      <c r="O334" t="n">
        <v>0</v>
      </c>
      <c r="P334" t="n">
        <v>367</v>
      </c>
      <c r="Q334" t="inlineStr"/>
      <c r="R334" t="inlineStr"/>
      <c r="S334" t="inlineStr"/>
      <c r="T334" t="n">
        <v>0</v>
      </c>
      <c r="U334" t="n">
        <v>500000000</v>
      </c>
      <c r="V334" t="inlineStr"/>
      <c r="W334" t="inlineStr">
        <is>
          <t>libre</t>
        </is>
      </c>
    </row>
    <row r="335" ht="15" customHeight="1">
      <c r="A335" s="154" t="inlineStr">
        <is>
          <t>Traitement thermique C1/C2</t>
        </is>
      </c>
      <c r="B335" t="inlineStr">
        <is>
          <t>Eau - traitement thermique</t>
        </is>
      </c>
      <c r="C335" t="inlineStr">
        <is>
          <t>Viande bovine</t>
        </is>
      </c>
      <c r="D335" t="inlineStr">
        <is>
          <t>France</t>
        </is>
      </c>
      <c r="E335" t="inlineStr">
        <is>
          <t>2015</t>
        </is>
      </c>
      <c r="F335" t="inlineStr">
        <is>
          <t>kt</t>
        </is>
      </c>
      <c r="G335" t="inlineStr"/>
      <c r="H335" t="inlineStr"/>
      <c r="I335" t="inlineStr"/>
      <c r="J335" t="inlineStr"/>
      <c r="K335" t="inlineStr"/>
      <c r="L335" t="inlineStr"/>
      <c r="M335" t="inlineStr"/>
      <c r="N335" t="n">
        <v>312</v>
      </c>
      <c r="O335" t="n">
        <v>0</v>
      </c>
      <c r="P335" t="n">
        <v>367</v>
      </c>
      <c r="Q335" t="inlineStr"/>
      <c r="R335" t="inlineStr"/>
      <c r="S335" t="inlineStr"/>
      <c r="T335" t="n">
        <v>0</v>
      </c>
      <c r="U335" t="n">
        <v>500000000</v>
      </c>
      <c r="V335" t="inlineStr"/>
      <c r="W335" t="inlineStr">
        <is>
          <t>libre</t>
        </is>
      </c>
    </row>
    <row r="336" ht="15" customHeight="1">
      <c r="A336" s="154" t="inlineStr">
        <is>
          <t>Traitement thermique C1/C2</t>
        </is>
      </c>
      <c r="B336" t="inlineStr">
        <is>
          <t>Farines et graisses animales</t>
        </is>
      </c>
      <c r="C336" t="inlineStr">
        <is>
          <t>Viande bovine</t>
        </is>
      </c>
      <c r="D336" t="inlineStr">
        <is>
          <t>France</t>
        </is>
      </c>
      <c r="E336" t="inlineStr">
        <is>
          <t>2015</t>
        </is>
      </c>
      <c r="F336" t="inlineStr">
        <is>
          <t>kt</t>
        </is>
      </c>
      <c r="G336" t="inlineStr"/>
      <c r="H336" t="inlineStr"/>
      <c r="I336" t="inlineStr"/>
      <c r="J336" t="inlineStr"/>
      <c r="K336" t="inlineStr"/>
      <c r="L336" t="inlineStr"/>
      <c r="M336" t="inlineStr"/>
      <c r="N336" t="n">
        <v>55.3</v>
      </c>
      <c r="O336" t="n">
        <v>0</v>
      </c>
      <c r="P336" t="n">
        <v>367</v>
      </c>
      <c r="Q336" t="inlineStr"/>
      <c r="R336" t="inlineStr"/>
      <c r="S336" t="inlineStr"/>
      <c r="T336" t="n">
        <v>0</v>
      </c>
      <c r="U336" t="n">
        <v>500000000</v>
      </c>
      <c r="V336" t="inlineStr"/>
      <c r="W336" t="inlineStr">
        <is>
          <t>libre</t>
        </is>
      </c>
    </row>
    <row r="337" ht="15" customHeight="1">
      <c r="A337" s="154" t="inlineStr">
        <is>
          <t>Traitement thermique C1/C2</t>
        </is>
      </c>
      <c r="B337" t="inlineStr">
        <is>
          <t>Produits transformés</t>
        </is>
      </c>
      <c r="C337" t="inlineStr">
        <is>
          <t>Viande bovine</t>
        </is>
      </c>
      <c r="D337" t="inlineStr">
        <is>
          <t>France</t>
        </is>
      </c>
      <c r="E337" t="inlineStr">
        <is>
          <t>2015</t>
        </is>
      </c>
      <c r="F337" t="inlineStr">
        <is>
          <t>kt</t>
        </is>
      </c>
      <c r="G337" t="inlineStr"/>
      <c r="H337" t="inlineStr"/>
      <c r="I337" t="inlineStr"/>
      <c r="J337" t="inlineStr"/>
      <c r="K337" t="inlineStr"/>
      <c r="L337" t="inlineStr"/>
      <c r="M337" t="inlineStr"/>
      <c r="N337" t="n">
        <v>55.3</v>
      </c>
      <c r="O337" t="n">
        <v>0</v>
      </c>
      <c r="P337" t="n">
        <v>367</v>
      </c>
      <c r="Q337" t="inlineStr"/>
      <c r="R337" t="inlineStr"/>
      <c r="S337" t="inlineStr"/>
      <c r="T337" t="n">
        <v>0</v>
      </c>
      <c r="U337" t="n">
        <v>500000000</v>
      </c>
      <c r="V337" t="inlineStr"/>
      <c r="W337" t="inlineStr">
        <is>
          <t>libre</t>
        </is>
      </c>
    </row>
    <row r="338" ht="15" customHeight="1">
      <c r="A338" s="154" t="inlineStr">
        <is>
          <t>Traitement thermique C1/C2</t>
        </is>
      </c>
      <c r="B338" t="inlineStr">
        <is>
          <t>Matières issues de coproduits</t>
        </is>
      </c>
      <c r="C338" t="inlineStr">
        <is>
          <t>Viande bovine</t>
        </is>
      </c>
      <c r="D338" t="inlineStr">
        <is>
          <t>France</t>
        </is>
      </c>
      <c r="E338" t="inlineStr">
        <is>
          <t>2015</t>
        </is>
      </c>
      <c r="F338" t="inlineStr">
        <is>
          <t>kt</t>
        </is>
      </c>
      <c r="G338" t="inlineStr"/>
      <c r="H338" t="inlineStr"/>
      <c r="I338" t="inlineStr"/>
      <c r="J338" t="inlineStr"/>
      <c r="K338" t="inlineStr"/>
      <c r="L338" t="inlineStr"/>
      <c r="M338" t="inlineStr"/>
      <c r="N338" t="n">
        <v>55.3</v>
      </c>
      <c r="O338" t="n">
        <v>0</v>
      </c>
      <c r="P338" t="n">
        <v>367</v>
      </c>
      <c r="Q338" t="inlineStr"/>
      <c r="R338" t="inlineStr"/>
      <c r="S338" t="inlineStr"/>
      <c r="T338" t="n">
        <v>0</v>
      </c>
      <c r="U338" t="n">
        <v>500000000</v>
      </c>
      <c r="V338" t="inlineStr"/>
      <c r="W338" t="inlineStr">
        <is>
          <t>libre</t>
        </is>
      </c>
    </row>
    <row r="339" ht="15" customHeight="1">
      <c r="A339" s="154" t="inlineStr">
        <is>
          <t>Traitement thermique C1/C2</t>
        </is>
      </c>
      <c r="B339" t="inlineStr">
        <is>
          <t>Eau</t>
        </is>
      </c>
      <c r="C339" t="inlineStr">
        <is>
          <t>Viande bovine</t>
        </is>
      </c>
      <c r="D339" t="inlineStr">
        <is>
          <t>France</t>
        </is>
      </c>
      <c r="E339" t="inlineStr">
        <is>
          <t>2015</t>
        </is>
      </c>
      <c r="F339" t="inlineStr">
        <is>
          <t>kt</t>
        </is>
      </c>
      <c r="G339" t="inlineStr"/>
      <c r="H339" t="inlineStr"/>
      <c r="I339" t="inlineStr"/>
      <c r="J339" t="inlineStr"/>
      <c r="K339" t="inlineStr"/>
      <c r="L339" t="inlineStr"/>
      <c r="M339" t="inlineStr"/>
      <c r="N339" t="n">
        <v>312</v>
      </c>
      <c r="O339" t="n">
        <v>0</v>
      </c>
      <c r="P339" t="n">
        <v>367</v>
      </c>
      <c r="Q339" t="inlineStr"/>
      <c r="R339" t="inlineStr"/>
      <c r="S339" t="inlineStr"/>
      <c r="T339" t="n">
        <v>0</v>
      </c>
      <c r="U339" t="n">
        <v>500000000</v>
      </c>
      <c r="V339" t="inlineStr"/>
      <c r="W339" t="inlineStr">
        <is>
          <t>libre</t>
        </is>
      </c>
    </row>
    <row r="340" ht="15" customHeight="1">
      <c r="A340" s="154" t="inlineStr">
        <is>
          <t>Traitement thermique C3 et alimentaire</t>
        </is>
      </c>
      <c r="B340" t="inlineStr">
        <is>
          <t>Protéines animales transformées</t>
        </is>
      </c>
      <c r="C340" t="inlineStr">
        <is>
          <t>Viande bovine</t>
        </is>
      </c>
      <c r="D340" t="inlineStr">
        <is>
          <t>France</t>
        </is>
      </c>
      <c r="E340" t="inlineStr">
        <is>
          <t>2015</t>
        </is>
      </c>
      <c r="F340" t="inlineStr">
        <is>
          <t>kt</t>
        </is>
      </c>
      <c r="G340" t="inlineStr"/>
      <c r="H340" t="inlineStr"/>
      <c r="I340" t="inlineStr"/>
      <c r="J340" t="inlineStr"/>
      <c r="K340" t="inlineStr"/>
      <c r="L340" t="inlineStr"/>
      <c r="M340" t="inlineStr"/>
      <c r="N340" t="n">
        <v>313</v>
      </c>
      <c r="O340" t="inlineStr"/>
      <c r="P340" t="inlineStr"/>
      <c r="Q340" t="inlineStr"/>
      <c r="R340" t="inlineStr"/>
      <c r="S340" t="inlineStr"/>
      <c r="T340" t="n">
        <v>0</v>
      </c>
      <c r="U340" t="n">
        <v>500000000</v>
      </c>
      <c r="V340" t="inlineStr"/>
      <c r="W340" t="inlineStr">
        <is>
          <t>déterminé</t>
        </is>
      </c>
    </row>
    <row r="341" ht="15" customHeight="1">
      <c r="A341" s="154" t="inlineStr">
        <is>
          <t>Traitement thermique C3 et alimentaire</t>
        </is>
      </c>
      <c r="B341" t="inlineStr">
        <is>
          <t>Corps gras animaux</t>
        </is>
      </c>
      <c r="C341" t="inlineStr">
        <is>
          <t>Viande bovine</t>
        </is>
      </c>
      <c r="D341" t="inlineStr">
        <is>
          <t>France</t>
        </is>
      </c>
      <c r="E341" t="inlineStr">
        <is>
          <t>2015</t>
        </is>
      </c>
      <c r="F341" t="inlineStr">
        <is>
          <t>kt</t>
        </is>
      </c>
      <c r="G341" t="inlineStr"/>
      <c r="H341" t="inlineStr"/>
      <c r="I341" t="inlineStr"/>
      <c r="J341" t="inlineStr"/>
      <c r="K341" t="inlineStr"/>
      <c r="L341" t="inlineStr"/>
      <c r="M341" t="inlineStr"/>
      <c r="N341" t="n">
        <v>180</v>
      </c>
      <c r="O341" t="inlineStr"/>
      <c r="P341" t="inlineStr"/>
      <c r="Q341" t="inlineStr"/>
      <c r="R341" t="inlineStr"/>
      <c r="S341" t="inlineStr"/>
      <c r="T341" t="n">
        <v>0</v>
      </c>
      <c r="U341" t="n">
        <v>500000000</v>
      </c>
      <c r="V341" t="inlineStr"/>
      <c r="W341" t="inlineStr">
        <is>
          <t>déterminé</t>
        </is>
      </c>
    </row>
    <row r="342" ht="15" customHeight="1">
      <c r="A342" s="154" t="inlineStr">
        <is>
          <t>Traitement thermique C3 et alimentaire</t>
        </is>
      </c>
      <c r="B342" t="inlineStr">
        <is>
          <t>Eau - traitement thermique</t>
        </is>
      </c>
      <c r="C342" t="inlineStr">
        <is>
          <t>Viande bovine</t>
        </is>
      </c>
      <c r="D342" t="inlineStr">
        <is>
          <t>France</t>
        </is>
      </c>
      <c r="E342" t="inlineStr">
        <is>
          <t>2015</t>
        </is>
      </c>
      <c r="F342" t="inlineStr">
        <is>
          <t>kt</t>
        </is>
      </c>
      <c r="G342" t="inlineStr"/>
      <c r="H342" t="inlineStr"/>
      <c r="I342" t="inlineStr"/>
      <c r="J342" t="inlineStr"/>
      <c r="K342" t="inlineStr"/>
      <c r="L342" t="inlineStr"/>
      <c r="M342" t="inlineStr"/>
      <c r="N342" t="n">
        <v>292</v>
      </c>
      <c r="O342" t="inlineStr"/>
      <c r="P342" t="inlineStr"/>
      <c r="Q342" t="inlineStr"/>
      <c r="R342" t="inlineStr"/>
      <c r="S342" t="inlineStr"/>
      <c r="T342" t="n">
        <v>0</v>
      </c>
      <c r="U342" t="n">
        <v>500000000</v>
      </c>
      <c r="V342" t="inlineStr"/>
      <c r="W342" t="inlineStr">
        <is>
          <t>déterminé</t>
        </is>
      </c>
    </row>
    <row r="343" ht="15" customHeight="1">
      <c r="A343" s="154" t="inlineStr">
        <is>
          <t>Traitement thermique C3 et alimentaire</t>
        </is>
      </c>
      <c r="B343" t="inlineStr">
        <is>
          <t>PAT et CGA</t>
        </is>
      </c>
      <c r="C343" t="inlineStr">
        <is>
          <t>Viande bovine</t>
        </is>
      </c>
      <c r="D343" t="inlineStr">
        <is>
          <t>France</t>
        </is>
      </c>
      <c r="E343" t="inlineStr">
        <is>
          <t>2015</t>
        </is>
      </c>
      <c r="F343" t="inlineStr">
        <is>
          <t>kt</t>
        </is>
      </c>
      <c r="G343" t="inlineStr"/>
      <c r="H343" t="inlineStr"/>
      <c r="I343" t="inlineStr"/>
      <c r="J343" t="inlineStr"/>
      <c r="K343" t="inlineStr"/>
      <c r="L343" t="inlineStr"/>
      <c r="M343" t="inlineStr"/>
      <c r="N343" t="n">
        <v>493</v>
      </c>
      <c r="O343" t="inlineStr"/>
      <c r="P343" t="inlineStr"/>
      <c r="Q343" t="inlineStr"/>
      <c r="R343" t="inlineStr"/>
      <c r="S343" t="inlineStr"/>
      <c r="T343" t="n">
        <v>0</v>
      </c>
      <c r="U343" t="n">
        <v>500000000</v>
      </c>
      <c r="V343" t="inlineStr"/>
      <c r="W343" t="inlineStr">
        <is>
          <t>déterminé</t>
        </is>
      </c>
    </row>
    <row r="344" ht="15" customHeight="1">
      <c r="A344" s="154" t="inlineStr">
        <is>
          <t>Traitement thermique C3 et alimentaire</t>
        </is>
      </c>
      <c r="B344" t="inlineStr">
        <is>
          <t>Produits transformés</t>
        </is>
      </c>
      <c r="C344" t="inlineStr">
        <is>
          <t>Viande bovine</t>
        </is>
      </c>
      <c r="D344" t="inlineStr">
        <is>
          <t>France</t>
        </is>
      </c>
      <c r="E344" t="inlineStr">
        <is>
          <t>2015</t>
        </is>
      </c>
      <c r="F344" t="inlineStr">
        <is>
          <t>kt</t>
        </is>
      </c>
      <c r="G344" t="inlineStr"/>
      <c r="H344" t="inlineStr"/>
      <c r="I344" t="inlineStr"/>
      <c r="J344" t="inlineStr"/>
      <c r="K344" t="inlineStr"/>
      <c r="L344" t="inlineStr"/>
      <c r="M344" t="inlineStr"/>
      <c r="N344" t="n">
        <v>493</v>
      </c>
      <c r="O344" t="inlineStr"/>
      <c r="P344" t="inlineStr"/>
      <c r="Q344" t="inlineStr"/>
      <c r="R344" t="inlineStr"/>
      <c r="S344" t="inlineStr"/>
      <c r="T344" t="n">
        <v>0</v>
      </c>
      <c r="U344" t="n">
        <v>500000000</v>
      </c>
      <c r="V344" t="inlineStr"/>
      <c r="W344" t="inlineStr">
        <is>
          <t>déterminé</t>
        </is>
      </c>
    </row>
    <row r="345" ht="15" customHeight="1">
      <c r="A345" s="154" t="inlineStr">
        <is>
          <t>Traitement thermique C3 et alimentaire</t>
        </is>
      </c>
      <c r="B345" t="inlineStr">
        <is>
          <t>Matières issues de coproduits</t>
        </is>
      </c>
      <c r="C345" t="inlineStr">
        <is>
          <t>Viande bovine</t>
        </is>
      </c>
      <c r="D345" t="inlineStr">
        <is>
          <t>France</t>
        </is>
      </c>
      <c r="E345" t="inlineStr">
        <is>
          <t>2015</t>
        </is>
      </c>
      <c r="F345" t="inlineStr">
        <is>
          <t>kt</t>
        </is>
      </c>
      <c r="G345" t="inlineStr"/>
      <c r="H345" t="inlineStr"/>
      <c r="I345" t="inlineStr"/>
      <c r="J345" t="inlineStr"/>
      <c r="K345" t="inlineStr"/>
      <c r="L345" t="inlineStr"/>
      <c r="M345" t="inlineStr"/>
      <c r="N345" t="n">
        <v>493</v>
      </c>
      <c r="O345" t="inlineStr"/>
      <c r="P345" t="inlineStr"/>
      <c r="Q345" t="inlineStr"/>
      <c r="R345" t="inlineStr"/>
      <c r="S345" t="inlineStr"/>
      <c r="T345" t="n">
        <v>0</v>
      </c>
      <c r="U345" t="n">
        <v>500000000</v>
      </c>
      <c r="V345" t="inlineStr"/>
      <c r="W345" t="inlineStr">
        <is>
          <t>déterminé</t>
        </is>
      </c>
    </row>
    <row r="346" ht="15" customHeight="1">
      <c r="A346" s="154" t="inlineStr">
        <is>
          <t>Traitement thermique C3 et alimentaire</t>
        </is>
      </c>
      <c r="B346" t="inlineStr">
        <is>
          <t>Eau</t>
        </is>
      </c>
      <c r="C346" t="inlineStr">
        <is>
          <t>Viande bovine</t>
        </is>
      </c>
      <c r="D346" t="inlineStr">
        <is>
          <t>France</t>
        </is>
      </c>
      <c r="E346" t="inlineStr">
        <is>
          <t>2015</t>
        </is>
      </c>
      <c r="F346" t="inlineStr">
        <is>
          <t>kt</t>
        </is>
      </c>
      <c r="G346" t="inlineStr"/>
      <c r="H346" t="inlineStr"/>
      <c r="I346" t="inlineStr"/>
      <c r="J346" t="inlineStr"/>
      <c r="K346" t="inlineStr"/>
      <c r="L346" t="inlineStr"/>
      <c r="M346" t="inlineStr"/>
      <c r="N346" t="n">
        <v>292</v>
      </c>
      <c r="O346" t="inlineStr"/>
      <c r="P346" t="inlineStr"/>
      <c r="Q346" t="inlineStr"/>
      <c r="R346" t="inlineStr"/>
      <c r="S346" t="inlineStr"/>
      <c r="T346" t="n">
        <v>0</v>
      </c>
      <c r="U346" t="n">
        <v>500000000</v>
      </c>
      <c r="V346" t="inlineStr"/>
      <c r="W346" t="inlineStr">
        <is>
          <t>déterminé</t>
        </is>
      </c>
    </row>
    <row r="347" ht="15" customHeight="1">
      <c r="A347" s="154" t="inlineStr">
        <is>
          <t>Import</t>
        </is>
      </c>
      <c r="B347" t="inlineStr">
        <is>
          <t>Veaux</t>
        </is>
      </c>
      <c r="C347" t="inlineStr">
        <is>
          <t>Viande bovine</t>
        </is>
      </c>
      <c r="D347" t="inlineStr">
        <is>
          <t>France</t>
        </is>
      </c>
      <c r="E347" t="inlineStr">
        <is>
          <t>2015</t>
        </is>
      </c>
      <c r="F347" t="inlineStr">
        <is>
          <t>kt</t>
        </is>
      </c>
      <c r="G347" t="inlineStr">
        <is>
          <t>Importation de veaux</t>
        </is>
      </c>
      <c r="H347" t="inlineStr">
        <is>
          <t>Agreste - Statistique Agricole Annuelle - SSP</t>
        </is>
      </c>
      <c r="I347" t="inlineStr"/>
      <c r="J347" t="inlineStr">
        <is>
          <t>Volume</t>
        </is>
      </c>
      <c r="K347" t="inlineStr">
        <is>
          <t>Importation de veaux</t>
        </is>
      </c>
      <c r="L347" t="inlineStr">
        <is>
          <t>Echanges - AGRESTE</t>
        </is>
      </c>
      <c r="M347" t="inlineStr">
        <is>
          <t>Très élevée</t>
        </is>
      </c>
      <c r="N347" t="n">
        <v>3.04</v>
      </c>
      <c r="O347" t="inlineStr"/>
      <c r="P347" t="inlineStr"/>
      <c r="Q347" t="n">
        <v>3.04</v>
      </c>
      <c r="R347" t="n">
        <v>0.15</v>
      </c>
      <c r="S347" t="n">
        <v>0.1</v>
      </c>
      <c r="T347" t="n">
        <v>0</v>
      </c>
      <c r="U347" t="n">
        <v>500000000</v>
      </c>
      <c r="V347" t="n">
        <v>0</v>
      </c>
      <c r="W347" t="inlineStr">
        <is>
          <t>mesuré</t>
        </is>
      </c>
    </row>
    <row r="348" ht="15" customHeight="1">
      <c r="A348" s="154" t="inlineStr">
        <is>
          <t>Import</t>
        </is>
      </c>
      <c r="B348" t="inlineStr">
        <is>
          <t>Gros bovins</t>
        </is>
      </c>
      <c r="C348" t="inlineStr">
        <is>
          <t>Viande bovine</t>
        </is>
      </c>
      <c r="D348" t="inlineStr">
        <is>
          <t>France</t>
        </is>
      </c>
      <c r="E348" t="inlineStr">
        <is>
          <t>2015</t>
        </is>
      </c>
      <c r="F348" t="inlineStr">
        <is>
          <t>kt</t>
        </is>
      </c>
      <c r="G348" t="inlineStr">
        <is>
          <t>Importation de gros bovins</t>
        </is>
      </c>
      <c r="H348" t="inlineStr">
        <is>
          <t>Agreste - Statistique Agricole Annuelle - SSP</t>
        </is>
      </c>
      <c r="I348" t="inlineStr"/>
      <c r="J348" t="inlineStr">
        <is>
          <t>Volume</t>
        </is>
      </c>
      <c r="K348" t="inlineStr">
        <is>
          <t>Importation de gros bovins</t>
        </is>
      </c>
      <c r="L348" t="inlineStr">
        <is>
          <t>Echanges - AGRESTE</t>
        </is>
      </c>
      <c r="M348" t="inlineStr">
        <is>
          <t>Très élevée</t>
        </is>
      </c>
      <c r="N348" t="n">
        <v>4.95</v>
      </c>
      <c r="O348" t="inlineStr"/>
      <c r="P348" t="inlineStr"/>
      <c r="Q348" t="n">
        <v>4.95</v>
      </c>
      <c r="R348" t="n">
        <v>0.25</v>
      </c>
      <c r="S348" t="n">
        <v>0.1</v>
      </c>
      <c r="T348" t="n">
        <v>0</v>
      </c>
      <c r="U348" t="n">
        <v>500000000</v>
      </c>
      <c r="V348" t="n">
        <v>0</v>
      </c>
      <c r="W348" t="inlineStr">
        <is>
          <t>mesuré</t>
        </is>
      </c>
    </row>
    <row r="349" ht="15" customHeight="1">
      <c r="A349" s="154" t="inlineStr">
        <is>
          <t>Import</t>
        </is>
      </c>
      <c r="B349" t="inlineStr">
        <is>
          <t>Carcasses, fraîches</t>
        </is>
      </c>
      <c r="C349" t="inlineStr">
        <is>
          <t>Viande bovine</t>
        </is>
      </c>
      <c r="D349" t="inlineStr">
        <is>
          <t>France</t>
        </is>
      </c>
      <c r="E349" t="inlineStr">
        <is>
          <t>2015</t>
        </is>
      </c>
      <c r="F349" t="inlineStr">
        <is>
          <t>kt</t>
        </is>
      </c>
      <c r="G349" t="inlineStr">
        <is>
          <t>Importation de carcasses fraîches</t>
        </is>
      </c>
      <c r="H349" t="inlineStr">
        <is>
          <t>Douanes - Eurostat</t>
        </is>
      </c>
      <c r="I349" t="inlineStr">
        <is>
          <t>Les échanges de carcasses congelées sont négligés</t>
        </is>
      </c>
      <c r="J349" t="inlineStr">
        <is>
          <t>Volume</t>
        </is>
      </c>
      <c r="K349" t="inlineStr">
        <is>
          <t>Importation de carcasses fraîches</t>
        </is>
      </c>
      <c r="L349" t="inlineStr">
        <is>
          <t>Echanges - Eurostat</t>
        </is>
      </c>
      <c r="M349" t="inlineStr">
        <is>
          <t>Très élevée</t>
        </is>
      </c>
      <c r="N349" t="n">
        <v>32.7</v>
      </c>
      <c r="O349" t="inlineStr"/>
      <c r="P349" t="inlineStr"/>
      <c r="Q349" t="n">
        <v>32.71</v>
      </c>
      <c r="R349" t="n">
        <v>1.64</v>
      </c>
      <c r="S349" t="n">
        <v>0.1</v>
      </c>
      <c r="T349" t="n">
        <v>0</v>
      </c>
      <c r="U349" t="n">
        <v>500000000</v>
      </c>
      <c r="V349" t="n">
        <v>0</v>
      </c>
      <c r="W349" t="inlineStr">
        <is>
          <t>mesuré</t>
        </is>
      </c>
    </row>
    <row r="350" ht="15" customHeight="1">
      <c r="A350" s="154" t="inlineStr">
        <is>
          <t>Import</t>
        </is>
      </c>
      <c r="B350" t="inlineStr">
        <is>
          <t>Morceaux, frais</t>
        </is>
      </c>
      <c r="C350" t="inlineStr">
        <is>
          <t>Viande bovine</t>
        </is>
      </c>
      <c r="D350" t="inlineStr">
        <is>
          <t>France</t>
        </is>
      </c>
      <c r="E350" t="inlineStr">
        <is>
          <t>2015</t>
        </is>
      </c>
      <c r="F350" t="inlineStr">
        <is>
          <t>kt</t>
        </is>
      </c>
      <c r="G350" t="inlineStr">
        <is>
          <t>Importation de morceaux frais</t>
        </is>
      </c>
      <c r="H350" t="inlineStr">
        <is>
          <t>Douanes - Eurostat</t>
        </is>
      </c>
      <c r="I350" t="inlineStr"/>
      <c r="J350" t="inlineStr">
        <is>
          <t>Volume</t>
        </is>
      </c>
      <c r="K350" t="inlineStr">
        <is>
          <t>Importation de morceaux frais</t>
        </is>
      </c>
      <c r="L350" t="inlineStr">
        <is>
          <t>Echanges - Eurostat</t>
        </is>
      </c>
      <c r="M350" t="inlineStr">
        <is>
          <t>Très élevée</t>
        </is>
      </c>
      <c r="N350" t="n">
        <v>162</v>
      </c>
      <c r="O350" t="inlineStr"/>
      <c r="P350" t="inlineStr"/>
      <c r="Q350" t="n">
        <v>161.92</v>
      </c>
      <c r="R350" t="n">
        <v>8.1</v>
      </c>
      <c r="S350" t="n">
        <v>0.1</v>
      </c>
      <c r="T350" t="n">
        <v>0</v>
      </c>
      <c r="U350" t="n">
        <v>500000000</v>
      </c>
      <c r="V350" t="n">
        <v>0</v>
      </c>
      <c r="W350" t="inlineStr">
        <is>
          <t>mesuré</t>
        </is>
      </c>
    </row>
    <row r="351" ht="15" customHeight="1">
      <c r="A351" s="154" t="inlineStr">
        <is>
          <t>Import</t>
        </is>
      </c>
      <c r="B351" t="inlineStr">
        <is>
          <t>Morceaux, congelés</t>
        </is>
      </c>
      <c r="C351" t="inlineStr">
        <is>
          <t>Viande bovine</t>
        </is>
      </c>
      <c r="D351" t="inlineStr">
        <is>
          <t>France</t>
        </is>
      </c>
      <c r="E351" t="inlineStr">
        <is>
          <t>2015</t>
        </is>
      </c>
      <c r="F351" t="inlineStr">
        <is>
          <t>kt</t>
        </is>
      </c>
      <c r="G351" t="inlineStr">
        <is>
          <t>Importation de morceaux congelés</t>
        </is>
      </c>
      <c r="H351" t="inlineStr">
        <is>
          <t>Douanes - Eurostat</t>
        </is>
      </c>
      <c r="I351" t="inlineStr"/>
      <c r="J351" t="inlineStr">
        <is>
          <t>Volume</t>
        </is>
      </c>
      <c r="K351" t="inlineStr">
        <is>
          <t>Importation de morceaux congelés</t>
        </is>
      </c>
      <c r="L351" t="inlineStr">
        <is>
          <t>Echanges - Eurostat</t>
        </is>
      </c>
      <c r="M351" t="inlineStr">
        <is>
          <t>Très élevée</t>
        </is>
      </c>
      <c r="N351" t="n">
        <v>71</v>
      </c>
      <c r="O351" t="inlineStr"/>
      <c r="P351" t="inlineStr"/>
      <c r="Q351" t="n">
        <v>70.98999999999999</v>
      </c>
      <c r="R351" t="n">
        <v>3.55</v>
      </c>
      <c r="S351" t="n">
        <v>0.1</v>
      </c>
      <c r="T351" t="n">
        <v>0</v>
      </c>
      <c r="U351" t="n">
        <v>500000000</v>
      </c>
      <c r="V351" t="n">
        <v>0</v>
      </c>
      <c r="W351" t="inlineStr">
        <is>
          <t>mesuré</t>
        </is>
      </c>
    </row>
    <row r="352" ht="15" customHeight="1">
      <c r="A352" s="154" t="inlineStr">
        <is>
          <t>Import</t>
        </is>
      </c>
      <c r="B352" t="inlineStr">
        <is>
          <t>Abats</t>
        </is>
      </c>
      <c r="C352" t="inlineStr">
        <is>
          <t>Viande bovine</t>
        </is>
      </c>
      <c r="D352" t="inlineStr">
        <is>
          <t>France</t>
        </is>
      </c>
      <c r="E352" t="inlineStr">
        <is>
          <t>2015</t>
        </is>
      </c>
      <c r="F352" t="inlineStr">
        <is>
          <t>kt</t>
        </is>
      </c>
      <c r="G352" t="inlineStr">
        <is>
          <t>Importation d'abats</t>
        </is>
      </c>
      <c r="H352" t="inlineStr">
        <is>
          <t>Douanes - Eurostat</t>
        </is>
      </c>
      <c r="I352" t="inlineStr"/>
      <c r="J352" t="inlineStr">
        <is>
          <t>Volume</t>
        </is>
      </c>
      <c r="K352" t="inlineStr">
        <is>
          <t>Importation d'abats</t>
        </is>
      </c>
      <c r="L352" t="inlineStr">
        <is>
          <t>Echanges - Eurostat</t>
        </is>
      </c>
      <c r="M352" t="inlineStr">
        <is>
          <t>Très élevée</t>
        </is>
      </c>
      <c r="N352" t="n">
        <v>34.6</v>
      </c>
      <c r="O352" t="inlineStr"/>
      <c r="P352" t="inlineStr"/>
      <c r="Q352" t="n">
        <v>34.58</v>
      </c>
      <c r="R352" t="n">
        <v>1.73</v>
      </c>
      <c r="S352" t="n">
        <v>0.1</v>
      </c>
      <c r="T352" t="n">
        <v>0</v>
      </c>
      <c r="U352" t="n">
        <v>500000000</v>
      </c>
      <c r="V352" t="n">
        <v>0</v>
      </c>
      <c r="W352" t="inlineStr">
        <is>
          <t>mesuré</t>
        </is>
      </c>
    </row>
    <row r="353" ht="15" customHeight="1">
      <c r="A353" s="154" t="inlineStr">
        <is>
          <t>Import</t>
        </is>
      </c>
      <c r="B353" t="inlineStr">
        <is>
          <t>C3 et alimentaire</t>
        </is>
      </c>
      <c r="C353" t="inlineStr">
        <is>
          <t>Viande bovine</t>
        </is>
      </c>
      <c r="D353" t="inlineStr">
        <is>
          <t>France</t>
        </is>
      </c>
      <c r="E353" t="inlineStr">
        <is>
          <t>2015</t>
        </is>
      </c>
      <c r="F353" t="inlineStr">
        <is>
          <t>kt</t>
        </is>
      </c>
      <c r="G353" t="inlineStr">
        <is>
          <t>Importation de coproduits C3 et alimentaire</t>
        </is>
      </c>
      <c r="H353" t="inlineStr">
        <is>
          <t>Douanes - Eurostat</t>
        </is>
      </c>
      <c r="I353" t="inlineStr">
        <is>
          <t>Statistique comprenant également les ovins et caprins = extrapolation à partir de la production de C3 de chaque espèce</t>
        </is>
      </c>
      <c r="J353" t="inlineStr">
        <is>
          <t>Volume</t>
        </is>
      </c>
      <c r="K353" t="inlineStr">
        <is>
          <t>Importation de coproduits C3 et alimentaire</t>
        </is>
      </c>
      <c r="L353" t="inlineStr">
        <is>
          <t>Echanges - Eurostat</t>
        </is>
      </c>
      <c r="M353" t="inlineStr">
        <is>
          <t>Moyenne</t>
        </is>
      </c>
      <c r="N353" t="n">
        <v>9.869999999999999</v>
      </c>
      <c r="O353" t="inlineStr"/>
      <c r="P353" t="inlineStr"/>
      <c r="Q353" t="n">
        <v>9.869999999999999</v>
      </c>
      <c r="R353" t="n">
        <v>0.49</v>
      </c>
      <c r="S353" t="n">
        <v>0.1</v>
      </c>
      <c r="T353" t="n">
        <v>0</v>
      </c>
      <c r="U353" t="n">
        <v>500000000</v>
      </c>
      <c r="V353" t="n">
        <v>0</v>
      </c>
      <c r="W353" t="inlineStr">
        <is>
          <t>mesuré</t>
        </is>
      </c>
    </row>
    <row r="354" ht="15" customHeight="1">
      <c r="A354" s="154" t="inlineStr">
        <is>
          <t>Import</t>
        </is>
      </c>
      <c r="B354" t="inlineStr">
        <is>
          <t>Viande de veaux</t>
        </is>
      </c>
      <c r="C354" t="inlineStr">
        <is>
          <t>Viande bovine</t>
        </is>
      </c>
      <c r="D354" t="inlineStr">
        <is>
          <t>France</t>
        </is>
      </c>
      <c r="E354" t="inlineStr">
        <is>
          <t>2015</t>
        </is>
      </c>
      <c r="F354" t="inlineStr">
        <is>
          <t>kt</t>
        </is>
      </c>
      <c r="G354" t="inlineStr"/>
      <c r="H354" t="inlineStr"/>
      <c r="I354" t="inlineStr"/>
      <c r="J354" t="inlineStr"/>
      <c r="K354" t="inlineStr"/>
      <c r="L354" t="inlineStr"/>
      <c r="M354" t="inlineStr"/>
      <c r="N354" t="n">
        <v>32.2</v>
      </c>
      <c r="O354" t="inlineStr"/>
      <c r="P354" t="inlineStr"/>
      <c r="Q354" t="inlineStr"/>
      <c r="R354" t="inlineStr"/>
      <c r="S354" t="inlineStr"/>
      <c r="T354" t="n">
        <v>0</v>
      </c>
      <c r="U354" t="n">
        <v>500000000</v>
      </c>
      <c r="V354" t="inlineStr"/>
      <c r="W354" t="inlineStr">
        <is>
          <t>déterminé</t>
        </is>
      </c>
    </row>
    <row r="355" ht="15" customHeight="1">
      <c r="A355" s="154" t="inlineStr">
        <is>
          <t>Import</t>
        </is>
      </c>
      <c r="B355" t="inlineStr">
        <is>
          <t>Viande de gros bovins</t>
        </is>
      </c>
      <c r="C355" t="inlineStr">
        <is>
          <t>Viande bovine</t>
        </is>
      </c>
      <c r="D355" t="inlineStr">
        <is>
          <t>France</t>
        </is>
      </c>
      <c r="E355" t="inlineStr">
        <is>
          <t>2015</t>
        </is>
      </c>
      <c r="F355" t="inlineStr">
        <is>
          <t>kt</t>
        </is>
      </c>
      <c r="G355" t="inlineStr">
        <is>
          <t>Part de viande de gros bovins importée = 26,35 % (Où va le bœuf ? - Idele)</t>
        </is>
      </c>
      <c r="H355" t="inlineStr">
        <is>
          <t>Où va le bœuf ? - Idele</t>
        </is>
      </c>
      <c r="I355" t="inlineStr">
        <is>
          <t>Utilisation de la répartition de 2014, en tec</t>
        </is>
      </c>
      <c r="J355" t="inlineStr">
        <is>
          <t>Répartition</t>
        </is>
      </c>
      <c r="K355" t="inlineStr">
        <is>
          <t>Part de viande de gros bovins importée</t>
        </is>
      </c>
      <c r="L355" t="inlineStr">
        <is>
          <t>Consommation - IDELE</t>
        </is>
      </c>
      <c r="M355" t="inlineStr">
        <is>
          <t>0</t>
        </is>
      </c>
      <c r="N355" t="n">
        <v>233</v>
      </c>
      <c r="O355" t="inlineStr"/>
      <c r="P355" t="inlineStr"/>
      <c r="Q355" t="inlineStr"/>
      <c r="R355" t="inlineStr"/>
      <c r="S355" t="inlineStr"/>
      <c r="T355" t="n">
        <v>0</v>
      </c>
      <c r="U355" t="n">
        <v>500000000</v>
      </c>
      <c r="V355" t="inlineStr"/>
      <c r="W355" t="inlineStr">
        <is>
          <t>déterminé</t>
        </is>
      </c>
    </row>
    <row r="356" ht="15" customHeight="1">
      <c r="A356" s="154" t="inlineStr">
        <is>
          <t>Import</t>
        </is>
      </c>
      <c r="B356" t="inlineStr">
        <is>
          <t>Bovins</t>
        </is>
      </c>
      <c r="C356" t="inlineStr">
        <is>
          <t>Viande bovine</t>
        </is>
      </c>
      <c r="D356" t="inlineStr">
        <is>
          <t>France</t>
        </is>
      </c>
      <c r="E356" t="inlineStr">
        <is>
          <t>2015</t>
        </is>
      </c>
      <c r="F356" t="inlineStr">
        <is>
          <t>kt</t>
        </is>
      </c>
      <c r="G356" t="inlineStr"/>
      <c r="H356" t="inlineStr"/>
      <c r="I356" t="inlineStr"/>
      <c r="J356" t="inlineStr"/>
      <c r="K356" t="inlineStr"/>
      <c r="L356" t="inlineStr"/>
      <c r="M356" t="inlineStr"/>
      <c r="N356" t="n">
        <v>7.98</v>
      </c>
      <c r="O356" t="inlineStr"/>
      <c r="P356" t="inlineStr"/>
      <c r="Q356" t="inlineStr"/>
      <c r="R356" t="inlineStr"/>
      <c r="S356" t="inlineStr"/>
      <c r="T356" t="n">
        <v>0</v>
      </c>
      <c r="U356" t="n">
        <v>500000000</v>
      </c>
      <c r="V356" t="inlineStr"/>
      <c r="W356" t="inlineStr">
        <is>
          <t>déterminé</t>
        </is>
      </c>
    </row>
    <row r="357" ht="15" customHeight="1">
      <c r="A357" s="154" t="inlineStr">
        <is>
          <t>Import</t>
        </is>
      </c>
      <c r="B357" t="inlineStr">
        <is>
          <t>Carcasses</t>
        </is>
      </c>
      <c r="C357" t="inlineStr">
        <is>
          <t>Viande bovine</t>
        </is>
      </c>
      <c r="D357" t="inlineStr">
        <is>
          <t>France</t>
        </is>
      </c>
      <c r="E357" t="inlineStr">
        <is>
          <t>2015</t>
        </is>
      </c>
      <c r="F357" t="inlineStr">
        <is>
          <t>kt</t>
        </is>
      </c>
      <c r="G357" t="inlineStr"/>
      <c r="H357" t="inlineStr"/>
      <c r="I357" t="inlineStr"/>
      <c r="J357" t="inlineStr"/>
      <c r="K357" t="inlineStr"/>
      <c r="L357" t="inlineStr"/>
      <c r="M357" t="inlineStr"/>
      <c r="N357" t="n">
        <v>32.7</v>
      </c>
      <c r="O357" t="inlineStr"/>
      <c r="P357" t="inlineStr"/>
      <c r="Q357" t="inlineStr"/>
      <c r="R357" t="inlineStr"/>
      <c r="S357" t="inlineStr"/>
      <c r="T357" t="n">
        <v>0</v>
      </c>
      <c r="U357" t="n">
        <v>500000000</v>
      </c>
      <c r="V357" t="inlineStr"/>
      <c r="W357" t="inlineStr">
        <is>
          <t>déterminé</t>
        </is>
      </c>
    </row>
    <row r="358" ht="15" customHeight="1">
      <c r="A358" s="154" t="inlineStr">
        <is>
          <t>Import</t>
        </is>
      </c>
      <c r="B358" t="inlineStr">
        <is>
          <t>Viande</t>
        </is>
      </c>
      <c r="C358" t="inlineStr">
        <is>
          <t>Viande bovine</t>
        </is>
      </c>
      <c r="D358" t="inlineStr">
        <is>
          <t>France</t>
        </is>
      </c>
      <c r="E358" t="inlineStr">
        <is>
          <t>2015</t>
        </is>
      </c>
      <c r="F358" t="inlineStr">
        <is>
          <t>kt</t>
        </is>
      </c>
      <c r="G358" t="inlineStr"/>
      <c r="H358" t="inlineStr"/>
      <c r="I358" t="inlineStr"/>
      <c r="J358" t="inlineStr"/>
      <c r="K358" t="inlineStr"/>
      <c r="L358" t="inlineStr"/>
      <c r="M358" t="inlineStr"/>
      <c r="N358" t="n">
        <v>266</v>
      </c>
      <c r="O358" t="inlineStr"/>
      <c r="P358" t="inlineStr"/>
      <c r="Q358" t="inlineStr"/>
      <c r="R358" t="inlineStr"/>
      <c r="S358" t="inlineStr"/>
      <c r="T358" t="n">
        <v>0</v>
      </c>
      <c r="U358" t="n">
        <v>500000000</v>
      </c>
      <c r="V358" t="inlineStr"/>
      <c r="W358" t="inlineStr">
        <is>
          <t>déterminé</t>
        </is>
      </c>
    </row>
    <row r="359" ht="15" customHeight="1">
      <c r="A359" s="154" t="inlineStr">
        <is>
          <t>Import</t>
        </is>
      </c>
      <c r="B359" t="inlineStr">
        <is>
          <t>Morceaux</t>
        </is>
      </c>
      <c r="C359" t="inlineStr">
        <is>
          <t>Viande bovine</t>
        </is>
      </c>
      <c r="D359" t="inlineStr">
        <is>
          <t>France</t>
        </is>
      </c>
      <c r="E359" t="inlineStr">
        <is>
          <t>2015</t>
        </is>
      </c>
      <c r="F359" t="inlineStr">
        <is>
          <t>kt</t>
        </is>
      </c>
      <c r="G359" t="inlineStr"/>
      <c r="H359" t="inlineStr"/>
      <c r="I359" t="inlineStr"/>
      <c r="J359" t="inlineStr"/>
      <c r="K359" t="inlineStr"/>
      <c r="L359" t="inlineStr"/>
      <c r="M359" t="inlineStr"/>
      <c r="N359" t="n">
        <v>233</v>
      </c>
      <c r="O359" t="inlineStr"/>
      <c r="P359" t="inlineStr"/>
      <c r="Q359" t="inlineStr"/>
      <c r="R359" t="inlineStr"/>
      <c r="S359" t="inlineStr"/>
      <c r="T359" t="n">
        <v>0</v>
      </c>
      <c r="U359" t="n">
        <v>500000000</v>
      </c>
      <c r="V359" t="inlineStr"/>
      <c r="W359" t="inlineStr">
        <is>
          <t>déterminé</t>
        </is>
      </c>
    </row>
    <row r="360" ht="15" customHeight="1">
      <c r="A360" s="154" t="inlineStr">
        <is>
          <t>Import</t>
        </is>
      </c>
      <c r="B360" t="inlineStr">
        <is>
          <t>Matières de 1ère et 2nde transformation</t>
        </is>
      </c>
      <c r="C360" t="inlineStr">
        <is>
          <t>Viande bovine</t>
        </is>
      </c>
      <c r="D360" t="inlineStr">
        <is>
          <t>France</t>
        </is>
      </c>
      <c r="E360" t="inlineStr">
        <is>
          <t>2015</t>
        </is>
      </c>
      <c r="F360" t="inlineStr">
        <is>
          <t>kt</t>
        </is>
      </c>
      <c r="G360" t="inlineStr"/>
      <c r="H360" t="inlineStr"/>
      <c r="I360" t="inlineStr"/>
      <c r="J360" t="inlineStr"/>
      <c r="K360" t="inlineStr"/>
      <c r="L360" t="inlineStr"/>
      <c r="M360" t="inlineStr"/>
      <c r="N360" t="n">
        <v>310</v>
      </c>
      <c r="O360" t="inlineStr"/>
      <c r="P360" t="inlineStr"/>
      <c r="Q360" t="inlineStr"/>
      <c r="R360" t="inlineStr"/>
      <c r="S360" t="inlineStr"/>
      <c r="T360" t="n">
        <v>0</v>
      </c>
      <c r="U360" t="n">
        <v>500000000</v>
      </c>
      <c r="V360" t="inlineStr"/>
      <c r="W360" t="inlineStr">
        <is>
          <t>déterminé</t>
        </is>
      </c>
    </row>
    <row r="361" ht="15" customHeight="1">
      <c r="A361" s="154" t="inlineStr">
        <is>
          <t>Import</t>
        </is>
      </c>
      <c r="B361" t="inlineStr">
        <is>
          <t>Coproduits</t>
        </is>
      </c>
      <c r="C361" t="inlineStr">
        <is>
          <t>Viande bovine</t>
        </is>
      </c>
      <c r="D361" t="inlineStr">
        <is>
          <t>France</t>
        </is>
      </c>
      <c r="E361" t="inlineStr">
        <is>
          <t>2015</t>
        </is>
      </c>
      <c r="F361" t="inlineStr">
        <is>
          <t>kt</t>
        </is>
      </c>
      <c r="G361" t="inlineStr"/>
      <c r="H361" t="inlineStr"/>
      <c r="I361" t="inlineStr"/>
      <c r="J361" t="inlineStr"/>
      <c r="K361" t="inlineStr"/>
      <c r="L361" t="inlineStr"/>
      <c r="M361" t="inlineStr"/>
      <c r="N361" t="n">
        <v>9.869999999999999</v>
      </c>
      <c r="O361" t="inlineStr"/>
      <c r="P361" t="inlineStr"/>
      <c r="Q361" t="inlineStr"/>
      <c r="R361" t="inlineStr"/>
      <c r="S361" t="inlineStr"/>
      <c r="T361" t="n">
        <v>0</v>
      </c>
      <c r="U361" t="n">
        <v>500000000</v>
      </c>
      <c r="V361" t="inlineStr"/>
      <c r="W361" t="inlineStr">
        <is>
          <t>déterminé</t>
        </is>
      </c>
    </row>
    <row r="362" ht="15" customHeight="1">
      <c r="A362" s="154" t="inlineStr">
        <is>
          <t>Bovins</t>
        </is>
      </c>
      <c r="B362" t="inlineStr">
        <is>
          <t>Abattage / découpe de veaux</t>
        </is>
      </c>
      <c r="C362" t="inlineStr">
        <is>
          <t>Viande bovine</t>
        </is>
      </c>
      <c r="D362" t="inlineStr">
        <is>
          <t>France</t>
        </is>
      </c>
      <c r="E362" t="inlineStr">
        <is>
          <t>2019</t>
        </is>
      </c>
      <c r="F362" t="inlineStr">
        <is>
          <t>kt</t>
        </is>
      </c>
      <c r="G362" t="inlineStr"/>
      <c r="H362" t="inlineStr"/>
      <c r="I362" t="inlineStr"/>
      <c r="J362" t="inlineStr"/>
      <c r="K362" t="inlineStr"/>
      <c r="L362" t="inlineStr"/>
      <c r="M362" t="inlineStr"/>
      <c r="N362" t="n">
        <v>312</v>
      </c>
      <c r="O362" t="inlineStr"/>
      <c r="P362" t="inlineStr"/>
      <c r="Q362" t="inlineStr"/>
      <c r="R362" t="inlineStr"/>
      <c r="S362" t="inlineStr"/>
      <c r="T362" t="n">
        <v>0</v>
      </c>
      <c r="U362" t="n">
        <v>500000000</v>
      </c>
      <c r="V362" t="inlineStr"/>
      <c r="W362" t="inlineStr">
        <is>
          <t>déterminé</t>
        </is>
      </c>
    </row>
    <row r="363" ht="15" customHeight="1">
      <c r="A363" s="154" t="inlineStr">
        <is>
          <t>Bovins</t>
        </is>
      </c>
      <c r="B363" t="inlineStr">
        <is>
          <t>Export</t>
        </is>
      </c>
      <c r="C363" t="inlineStr">
        <is>
          <t>Viande bovine</t>
        </is>
      </c>
      <c r="D363" t="inlineStr">
        <is>
          <t>France</t>
        </is>
      </c>
      <c r="E363" t="inlineStr">
        <is>
          <t>2019</t>
        </is>
      </c>
      <c r="F363" t="inlineStr">
        <is>
          <t>kt</t>
        </is>
      </c>
      <c r="G363" t="inlineStr"/>
      <c r="H363" t="inlineStr"/>
      <c r="I363" t="inlineStr"/>
      <c r="J363" t="inlineStr"/>
      <c r="K363" t="inlineStr"/>
      <c r="L363" t="inlineStr"/>
      <c r="M363" t="inlineStr"/>
      <c r="N363" t="n">
        <v>21.5</v>
      </c>
      <c r="O363" t="inlineStr"/>
      <c r="P363" t="inlineStr"/>
      <c r="Q363" t="inlineStr"/>
      <c r="R363" t="inlineStr"/>
      <c r="S363" t="inlineStr"/>
      <c r="T363" t="n">
        <v>0</v>
      </c>
      <c r="U363" t="n">
        <v>500000000</v>
      </c>
      <c r="V363" t="inlineStr"/>
      <c r="W363" t="inlineStr">
        <is>
          <t>déterminé</t>
        </is>
      </c>
    </row>
    <row r="364" ht="15" customHeight="1">
      <c r="A364" s="154" t="inlineStr">
        <is>
          <t>Bovins</t>
        </is>
      </c>
      <c r="B364" t="inlineStr">
        <is>
          <t>Abattage / découpe de gros bovins</t>
        </is>
      </c>
      <c r="C364" t="inlineStr">
        <is>
          <t>Viande bovine</t>
        </is>
      </c>
      <c r="D364" t="inlineStr">
        <is>
          <t>France</t>
        </is>
      </c>
      <c r="E364" t="inlineStr">
        <is>
          <t>2019</t>
        </is>
      </c>
      <c r="F364" t="inlineStr">
        <is>
          <t>kt</t>
        </is>
      </c>
      <c r="G364" t="inlineStr"/>
      <c r="H364" t="inlineStr"/>
      <c r="I364" t="inlineStr"/>
      <c r="J364" t="inlineStr"/>
      <c r="K364" t="inlineStr"/>
      <c r="L364" t="inlineStr"/>
      <c r="M364" t="inlineStr"/>
      <c r="N364" t="n">
        <v>2260</v>
      </c>
      <c r="O364" t="inlineStr"/>
      <c r="P364" t="inlineStr"/>
      <c r="Q364" t="inlineStr"/>
      <c r="R364" t="inlineStr"/>
      <c r="S364" t="inlineStr"/>
      <c r="T364" t="n">
        <v>0</v>
      </c>
      <c r="U364" t="n">
        <v>500000000</v>
      </c>
      <c r="V364" t="inlineStr"/>
      <c r="W364" t="inlineStr">
        <is>
          <t>déterminé</t>
        </is>
      </c>
    </row>
    <row r="365" ht="15" customHeight="1">
      <c r="A365" s="154" t="inlineStr">
        <is>
          <t>Bovins</t>
        </is>
      </c>
      <c r="B365" t="inlineStr">
        <is>
          <t>Abattage / découpe</t>
        </is>
      </c>
      <c r="C365" t="inlineStr">
        <is>
          <t>Viande bovine</t>
        </is>
      </c>
      <c r="D365" t="inlineStr">
        <is>
          <t>France</t>
        </is>
      </c>
      <c r="E365" t="inlineStr">
        <is>
          <t>2019</t>
        </is>
      </c>
      <c r="F365" t="inlineStr">
        <is>
          <t>kt</t>
        </is>
      </c>
      <c r="G365" t="inlineStr"/>
      <c r="H365" t="inlineStr"/>
      <c r="I365" t="inlineStr"/>
      <c r="J365" t="inlineStr"/>
      <c r="K365" t="inlineStr"/>
      <c r="L365" t="inlineStr"/>
      <c r="M365" t="inlineStr"/>
      <c r="N365" t="n">
        <v>2570</v>
      </c>
      <c r="O365" t="inlineStr"/>
      <c r="P365" t="inlineStr"/>
      <c r="Q365" t="inlineStr"/>
      <c r="R365" t="inlineStr"/>
      <c r="S365" t="inlineStr"/>
      <c r="T365" t="n">
        <v>0</v>
      </c>
      <c r="U365" t="n">
        <v>500000000</v>
      </c>
      <c r="V365" t="inlineStr"/>
      <c r="W365" t="inlineStr">
        <is>
          <t>déterminé</t>
        </is>
      </c>
    </row>
    <row r="366" ht="15" customHeight="1">
      <c r="A366" s="154" t="inlineStr">
        <is>
          <t>Bovins</t>
        </is>
      </c>
      <c r="B366" t="inlineStr">
        <is>
          <t>1ère et 2nde transformation</t>
        </is>
      </c>
      <c r="C366" t="inlineStr">
        <is>
          <t>Viande bovine</t>
        </is>
      </c>
      <c r="D366" t="inlineStr">
        <is>
          <t>France</t>
        </is>
      </c>
      <c r="E366" t="inlineStr">
        <is>
          <t>2019</t>
        </is>
      </c>
      <c r="F366" t="inlineStr">
        <is>
          <t>kt</t>
        </is>
      </c>
      <c r="G366" t="inlineStr"/>
      <c r="H366" t="inlineStr"/>
      <c r="I366" t="inlineStr"/>
      <c r="J366" t="inlineStr"/>
      <c r="K366" t="inlineStr"/>
      <c r="L366" t="inlineStr"/>
      <c r="M366" t="inlineStr"/>
      <c r="N366" t="n">
        <v>2570</v>
      </c>
      <c r="O366" t="inlineStr"/>
      <c r="P366" t="inlineStr"/>
      <c r="Q366" t="inlineStr"/>
      <c r="R366" t="inlineStr"/>
      <c r="S366" t="inlineStr"/>
      <c r="T366" t="n">
        <v>0</v>
      </c>
      <c r="U366" t="n">
        <v>500000000</v>
      </c>
      <c r="V366" t="inlineStr"/>
      <c r="W366" t="inlineStr">
        <is>
          <t>déterminé</t>
        </is>
      </c>
    </row>
    <row r="367" ht="15" customHeight="1">
      <c r="A367" s="154" t="inlineStr">
        <is>
          <t>Veaux</t>
        </is>
      </c>
      <c r="B367" t="inlineStr">
        <is>
          <t>Abattage / découpe de veaux</t>
        </is>
      </c>
      <c r="C367" t="inlineStr">
        <is>
          <t>Viande bovine</t>
        </is>
      </c>
      <c r="D367" t="inlineStr">
        <is>
          <t>France</t>
        </is>
      </c>
      <c r="E367" t="inlineStr">
        <is>
          <t>2019</t>
        </is>
      </c>
      <c r="F367" t="inlineStr">
        <is>
          <t>kt</t>
        </is>
      </c>
      <c r="G367" t="inlineStr">
        <is>
          <t>Abattages de veaux = 312  (Agreste - Statistique Agricole Annuelle - SSP)</t>
        </is>
      </c>
      <c r="H367" t="inlineStr">
        <is>
          <t>Agreste - Statistique Agricole Annuelle - SSP</t>
        </is>
      </c>
      <c r="I367" t="inlineStr"/>
      <c r="J367" t="inlineStr">
        <is>
          <t>Volume</t>
        </is>
      </c>
      <c r="K367" t="inlineStr">
        <is>
          <t>Abattages de veaux</t>
        </is>
      </c>
      <c r="L367" t="inlineStr">
        <is>
          <t>Abattages - AGRESTE</t>
        </is>
      </c>
      <c r="M367" t="inlineStr">
        <is>
          <t>Très élevée</t>
        </is>
      </c>
      <c r="N367" t="n">
        <v>312</v>
      </c>
      <c r="O367" t="inlineStr"/>
      <c r="P367" t="inlineStr"/>
      <c r="Q367" t="n">
        <v>312.16</v>
      </c>
      <c r="R367" t="n">
        <v>15.61</v>
      </c>
      <c r="S367" t="n">
        <v>0.1</v>
      </c>
      <c r="T367" t="n">
        <v>0</v>
      </c>
      <c r="U367" t="n">
        <v>500000000</v>
      </c>
      <c r="V367" t="n">
        <v>0</v>
      </c>
      <c r="W367" t="inlineStr">
        <is>
          <t>mesuré</t>
        </is>
      </c>
    </row>
    <row r="368" ht="15" customHeight="1">
      <c r="A368" s="154" t="inlineStr">
        <is>
          <t>Veaux</t>
        </is>
      </c>
      <c r="B368" t="inlineStr">
        <is>
          <t>Export</t>
        </is>
      </c>
      <c r="C368" t="inlineStr">
        <is>
          <t>Viande bovine</t>
        </is>
      </c>
      <c r="D368" t="inlineStr">
        <is>
          <t>France</t>
        </is>
      </c>
      <c r="E368" t="inlineStr">
        <is>
          <t>2019</t>
        </is>
      </c>
      <c r="F368" t="inlineStr">
        <is>
          <t>kt</t>
        </is>
      </c>
      <c r="G368" t="inlineStr">
        <is>
          <t>Exportation de veaux</t>
        </is>
      </c>
      <c r="H368" t="inlineStr">
        <is>
          <t>Agreste - Statistique Agricole Annuelle - SSP</t>
        </is>
      </c>
      <c r="I368" t="inlineStr"/>
      <c r="J368" t="inlineStr">
        <is>
          <t>Volume</t>
        </is>
      </c>
      <c r="K368" t="inlineStr">
        <is>
          <t>Exportation de veaux</t>
        </is>
      </c>
      <c r="L368" t="inlineStr">
        <is>
          <t>Echanges - AGRESTE</t>
        </is>
      </c>
      <c r="M368" t="inlineStr">
        <is>
          <t>Très élevée</t>
        </is>
      </c>
      <c r="N368" t="n">
        <v>3.26</v>
      </c>
      <c r="O368" t="inlineStr"/>
      <c r="P368" t="inlineStr"/>
      <c r="Q368" t="n">
        <v>3.26</v>
      </c>
      <c r="R368" t="n">
        <v>0.16</v>
      </c>
      <c r="S368" t="n">
        <v>0.1</v>
      </c>
      <c r="T368" t="n">
        <v>0</v>
      </c>
      <c r="U368" t="n">
        <v>500000000</v>
      </c>
      <c r="V368" t="n">
        <v>0</v>
      </c>
      <c r="W368" t="inlineStr">
        <is>
          <t>mesuré</t>
        </is>
      </c>
    </row>
    <row r="369" ht="15" customHeight="1">
      <c r="A369" s="154" t="inlineStr">
        <is>
          <t>Veaux</t>
        </is>
      </c>
      <c r="B369" t="inlineStr">
        <is>
          <t>Abattage / découpe</t>
        </is>
      </c>
      <c r="C369" t="inlineStr">
        <is>
          <t>Viande bovine</t>
        </is>
      </c>
      <c r="D369" t="inlineStr">
        <is>
          <t>France</t>
        </is>
      </c>
      <c r="E369" t="inlineStr">
        <is>
          <t>2019</t>
        </is>
      </c>
      <c r="F369" t="inlineStr">
        <is>
          <t>kt</t>
        </is>
      </c>
      <c r="G369" t="inlineStr"/>
      <c r="H369" t="inlineStr"/>
      <c r="I369" t="inlineStr"/>
      <c r="J369" t="inlineStr"/>
      <c r="K369" t="inlineStr"/>
      <c r="L369" t="inlineStr"/>
      <c r="M369" t="inlineStr"/>
      <c r="N369" t="n">
        <v>312</v>
      </c>
      <c r="O369" t="inlineStr"/>
      <c r="P369" t="inlineStr"/>
      <c r="Q369" t="inlineStr"/>
      <c r="R369" t="inlineStr"/>
      <c r="S369" t="inlineStr"/>
      <c r="T369" t="n">
        <v>0</v>
      </c>
      <c r="U369" t="n">
        <v>500000000</v>
      </c>
      <c r="V369" t="inlineStr"/>
      <c r="W369" t="inlineStr">
        <is>
          <t>déterminé</t>
        </is>
      </c>
    </row>
    <row r="370" ht="15" customHeight="1">
      <c r="A370" s="154" t="inlineStr">
        <is>
          <t>Veaux</t>
        </is>
      </c>
      <c r="B370" t="inlineStr">
        <is>
          <t>1ère et 2nde transformation</t>
        </is>
      </c>
      <c r="C370" t="inlineStr">
        <is>
          <t>Viande bovine</t>
        </is>
      </c>
      <c r="D370" t="inlineStr">
        <is>
          <t>France</t>
        </is>
      </c>
      <c r="E370" t="inlineStr">
        <is>
          <t>2019</t>
        </is>
      </c>
      <c r="F370" t="inlineStr">
        <is>
          <t>kt</t>
        </is>
      </c>
      <c r="G370" t="inlineStr"/>
      <c r="H370" t="inlineStr"/>
      <c r="I370" t="inlineStr"/>
      <c r="J370" t="inlineStr"/>
      <c r="K370" t="inlineStr"/>
      <c r="L370" t="inlineStr"/>
      <c r="M370" t="inlineStr"/>
      <c r="N370" t="n">
        <v>312</v>
      </c>
      <c r="O370" t="inlineStr"/>
      <c r="P370" t="inlineStr"/>
      <c r="Q370" t="inlineStr"/>
      <c r="R370" t="inlineStr"/>
      <c r="S370" t="inlineStr"/>
      <c r="T370" t="n">
        <v>0</v>
      </c>
      <c r="U370" t="n">
        <v>500000000</v>
      </c>
      <c r="V370" t="inlineStr"/>
      <c r="W370" t="inlineStr">
        <is>
          <t>déterminé</t>
        </is>
      </c>
    </row>
    <row r="371" ht="15" customHeight="1">
      <c r="A371" s="154" t="inlineStr">
        <is>
          <t>Gros bovins</t>
        </is>
      </c>
      <c r="B371" t="inlineStr">
        <is>
          <t>Abattage / découpe de gros bovins</t>
        </is>
      </c>
      <c r="C371" t="inlineStr">
        <is>
          <t>Viande bovine</t>
        </is>
      </c>
      <c r="D371" t="inlineStr">
        <is>
          <t>France</t>
        </is>
      </c>
      <c r="E371" t="inlineStr">
        <is>
          <t>2019</t>
        </is>
      </c>
      <c r="F371" t="inlineStr">
        <is>
          <t>kt</t>
        </is>
      </c>
      <c r="G371" t="inlineStr">
        <is>
          <t>Abattages de gros bovins = 2260  (Agreste - Statistique Agricole Annuelle - SSP)</t>
        </is>
      </c>
      <c r="H371" t="inlineStr">
        <is>
          <t>Agreste - Statistique Agricole Annuelle - SSP</t>
        </is>
      </c>
      <c r="I371" t="inlineStr"/>
      <c r="J371" t="inlineStr">
        <is>
          <t>Volume</t>
        </is>
      </c>
      <c r="K371" t="inlineStr">
        <is>
          <t>Abattages de gros bovins</t>
        </is>
      </c>
      <c r="L371" t="inlineStr">
        <is>
          <t>Abattages - AGRESTE</t>
        </is>
      </c>
      <c r="M371" t="inlineStr">
        <is>
          <t>Très élevée</t>
        </is>
      </c>
      <c r="N371" t="n">
        <v>2260</v>
      </c>
      <c r="O371" t="inlineStr"/>
      <c r="P371" t="inlineStr"/>
      <c r="Q371" t="n">
        <v>2260.48</v>
      </c>
      <c r="R371" t="n">
        <v>113.02</v>
      </c>
      <c r="S371" t="n">
        <v>0.1</v>
      </c>
      <c r="T371" t="n">
        <v>0</v>
      </c>
      <c r="U371" t="n">
        <v>500000000</v>
      </c>
      <c r="V371" t="n">
        <v>0</v>
      </c>
      <c r="W371" t="inlineStr">
        <is>
          <t>mesuré</t>
        </is>
      </c>
    </row>
    <row r="372" ht="15" customHeight="1">
      <c r="A372" s="154" t="inlineStr">
        <is>
          <t>Gros bovins</t>
        </is>
      </c>
      <c r="B372" t="inlineStr">
        <is>
          <t>Export</t>
        </is>
      </c>
      <c r="C372" t="inlineStr">
        <is>
          <t>Viande bovine</t>
        </is>
      </c>
      <c r="D372" t="inlineStr">
        <is>
          <t>France</t>
        </is>
      </c>
      <c r="E372" t="inlineStr">
        <is>
          <t>2019</t>
        </is>
      </c>
      <c r="F372" t="inlineStr">
        <is>
          <t>kt</t>
        </is>
      </c>
      <c r="G372" t="inlineStr">
        <is>
          <t>Exportation de gros bovins</t>
        </is>
      </c>
      <c r="H372" t="inlineStr">
        <is>
          <t>Agreste - Statistique Agricole Annuelle - SSP</t>
        </is>
      </c>
      <c r="I372" t="inlineStr"/>
      <c r="J372" t="inlineStr">
        <is>
          <t>Volume</t>
        </is>
      </c>
      <c r="K372" t="inlineStr">
        <is>
          <t>Exportation de gros bovins</t>
        </is>
      </c>
      <c r="L372" t="inlineStr">
        <is>
          <t>Echanges - AGRESTE</t>
        </is>
      </c>
      <c r="M372" t="inlineStr">
        <is>
          <t>Très élevée</t>
        </is>
      </c>
      <c r="N372" t="n">
        <v>18.3</v>
      </c>
      <c r="O372" t="inlineStr"/>
      <c r="P372" t="inlineStr"/>
      <c r="Q372" t="n">
        <v>18.26</v>
      </c>
      <c r="R372" t="n">
        <v>0.91</v>
      </c>
      <c r="S372" t="n">
        <v>0.1</v>
      </c>
      <c r="T372" t="n">
        <v>0</v>
      </c>
      <c r="U372" t="n">
        <v>500000000</v>
      </c>
      <c r="V372" t="n">
        <v>0</v>
      </c>
      <c r="W372" t="inlineStr">
        <is>
          <t>mesuré</t>
        </is>
      </c>
    </row>
    <row r="373" ht="15" customHeight="1">
      <c r="A373" s="154" t="inlineStr">
        <is>
          <t>Gros bovins</t>
        </is>
      </c>
      <c r="B373" t="inlineStr">
        <is>
          <t>Abattage / découpe</t>
        </is>
      </c>
      <c r="C373" t="inlineStr">
        <is>
          <t>Viande bovine</t>
        </is>
      </c>
      <c r="D373" t="inlineStr">
        <is>
          <t>France</t>
        </is>
      </c>
      <c r="E373" t="inlineStr">
        <is>
          <t>2019</t>
        </is>
      </c>
      <c r="F373" t="inlineStr">
        <is>
          <t>kt</t>
        </is>
      </c>
      <c r="G373" t="inlineStr"/>
      <c r="H373" t="inlineStr"/>
      <c r="I373" t="inlineStr"/>
      <c r="J373" t="inlineStr"/>
      <c r="K373" t="inlineStr"/>
      <c r="L373" t="inlineStr"/>
      <c r="M373" t="inlineStr"/>
      <c r="N373" t="n">
        <v>2260</v>
      </c>
      <c r="O373" t="inlineStr"/>
      <c r="P373" t="inlineStr"/>
      <c r="Q373" t="inlineStr"/>
      <c r="R373" t="inlineStr"/>
      <c r="S373" t="inlineStr"/>
      <c r="T373" t="n">
        <v>0</v>
      </c>
      <c r="U373" t="n">
        <v>500000000</v>
      </c>
      <c r="V373" t="inlineStr"/>
      <c r="W373" t="inlineStr">
        <is>
          <t>déterminé</t>
        </is>
      </c>
    </row>
    <row r="374" ht="15" customHeight="1">
      <c r="A374" s="154" t="inlineStr">
        <is>
          <t>Gros bovins</t>
        </is>
      </c>
      <c r="B374" t="inlineStr">
        <is>
          <t>1ère et 2nde transformation</t>
        </is>
      </c>
      <c r="C374" t="inlineStr">
        <is>
          <t>Viande bovine</t>
        </is>
      </c>
      <c r="D374" t="inlineStr">
        <is>
          <t>France</t>
        </is>
      </c>
      <c r="E374" t="inlineStr">
        <is>
          <t>2019</t>
        </is>
      </c>
      <c r="F374" t="inlineStr">
        <is>
          <t>kt</t>
        </is>
      </c>
      <c r="G374" t="inlineStr"/>
      <c r="H374" t="inlineStr"/>
      <c r="I374" t="inlineStr"/>
      <c r="J374" t="inlineStr"/>
      <c r="K374" t="inlineStr"/>
      <c r="L374" t="inlineStr"/>
      <c r="M374" t="inlineStr"/>
      <c r="N374" t="n">
        <v>2260</v>
      </c>
      <c r="O374" t="inlineStr"/>
      <c r="P374" t="inlineStr"/>
      <c r="Q374" t="inlineStr"/>
      <c r="R374" t="inlineStr"/>
      <c r="S374" t="inlineStr"/>
      <c r="T374" t="n">
        <v>0</v>
      </c>
      <c r="U374" t="n">
        <v>500000000</v>
      </c>
      <c r="V374" t="inlineStr"/>
      <c r="W374" t="inlineStr">
        <is>
          <t>déterminé</t>
        </is>
      </c>
    </row>
    <row r="375" ht="15" customHeight="1">
      <c r="A375" s="154" t="inlineStr">
        <is>
          <t>Matières de 1ère et 2nde transformation</t>
        </is>
      </c>
      <c r="B375" t="inlineStr">
        <is>
          <t>Vente directe et autoconsommation</t>
        </is>
      </c>
      <c r="C375" t="inlineStr">
        <is>
          <t>Viande bovine</t>
        </is>
      </c>
      <c r="D375" t="inlineStr">
        <is>
          <t>France</t>
        </is>
      </c>
      <c r="E375" t="inlineStr">
        <is>
          <t>2019</t>
        </is>
      </c>
      <c r="F375" t="inlineStr">
        <is>
          <t>kt</t>
        </is>
      </c>
      <c r="G375" t="inlineStr"/>
      <c r="H375" t="inlineStr"/>
      <c r="I375" t="inlineStr"/>
      <c r="J375" t="inlineStr"/>
      <c r="K375" t="inlineStr"/>
      <c r="L375" t="inlineStr"/>
      <c r="M375" t="inlineStr"/>
      <c r="N375" t="n">
        <v>49.8</v>
      </c>
      <c r="O375" t="inlineStr"/>
      <c r="P375" t="inlineStr"/>
      <c r="Q375" t="inlineStr"/>
      <c r="R375" t="inlineStr"/>
      <c r="S375" t="inlineStr"/>
      <c r="T375" t="n">
        <v>0</v>
      </c>
      <c r="U375" t="n">
        <v>500000000</v>
      </c>
      <c r="V375" t="inlineStr"/>
      <c r="W375" t="inlineStr">
        <is>
          <t>déterminé</t>
        </is>
      </c>
    </row>
    <row r="376" ht="15" customHeight="1">
      <c r="A376" s="154" t="inlineStr">
        <is>
          <t>Matières de 1ère et 2nde transformation</t>
        </is>
      </c>
      <c r="B376" t="inlineStr">
        <is>
          <t>GMS</t>
        </is>
      </c>
      <c r="C376" t="inlineStr">
        <is>
          <t>Viande bovine</t>
        </is>
      </c>
      <c r="D376" t="inlineStr">
        <is>
          <t>France</t>
        </is>
      </c>
      <c r="E376" t="inlineStr">
        <is>
          <t>2019</t>
        </is>
      </c>
      <c r="F376" t="inlineStr">
        <is>
          <t>kt</t>
        </is>
      </c>
      <c r="G376" t="inlineStr"/>
      <c r="H376" t="inlineStr"/>
      <c r="I376" t="inlineStr"/>
      <c r="J376" t="inlineStr"/>
      <c r="K376" t="inlineStr"/>
      <c r="L376" t="inlineStr"/>
      <c r="M376" t="inlineStr"/>
      <c r="N376" t="n">
        <v>492</v>
      </c>
      <c r="O376" t="inlineStr"/>
      <c r="P376" t="inlineStr"/>
      <c r="Q376" t="inlineStr"/>
      <c r="R376" t="inlineStr"/>
      <c r="S376" t="inlineStr"/>
      <c r="T376" t="n">
        <v>0</v>
      </c>
      <c r="U376" t="n">
        <v>500000000</v>
      </c>
      <c r="V376" t="inlineStr"/>
      <c r="W376" t="inlineStr">
        <is>
          <t>déterminé</t>
        </is>
      </c>
    </row>
    <row r="377" ht="15" customHeight="1">
      <c r="A377" s="154" t="inlineStr">
        <is>
          <t>Matières de 1ère et 2nde transformation</t>
        </is>
      </c>
      <c r="B377" t="inlineStr">
        <is>
          <t>Boucherie</t>
        </is>
      </c>
      <c r="C377" t="inlineStr">
        <is>
          <t>Viande bovine</t>
        </is>
      </c>
      <c r="D377" t="inlineStr">
        <is>
          <t>France</t>
        </is>
      </c>
      <c r="E377" t="inlineStr">
        <is>
          <t>2019</t>
        </is>
      </c>
      <c r="F377" t="inlineStr">
        <is>
          <t>kt</t>
        </is>
      </c>
      <c r="G377" t="inlineStr"/>
      <c r="H377" t="inlineStr"/>
      <c r="I377" t="inlineStr"/>
      <c r="J377" t="inlineStr"/>
      <c r="K377" t="inlineStr"/>
      <c r="L377" t="inlineStr"/>
      <c r="M377" t="inlineStr"/>
      <c r="N377" t="n">
        <v>151</v>
      </c>
      <c r="O377" t="inlineStr"/>
      <c r="P377" t="inlineStr"/>
      <c r="Q377" t="inlineStr"/>
      <c r="R377" t="inlineStr"/>
      <c r="S377" t="inlineStr"/>
      <c r="T377" t="n">
        <v>0</v>
      </c>
      <c r="U377" t="n">
        <v>500000000</v>
      </c>
      <c r="V377" t="inlineStr"/>
      <c r="W377" t="inlineStr">
        <is>
          <t>déterminé</t>
        </is>
      </c>
    </row>
    <row r="378" ht="15" customHeight="1">
      <c r="A378" s="154" t="inlineStr">
        <is>
          <t>Matières de 1ère et 2nde transformation</t>
        </is>
      </c>
      <c r="B378" t="inlineStr">
        <is>
          <t>RHD</t>
        </is>
      </c>
      <c r="C378" t="inlineStr">
        <is>
          <t>Viande bovine</t>
        </is>
      </c>
      <c r="D378" t="inlineStr">
        <is>
          <t>France</t>
        </is>
      </c>
      <c r="E378" t="inlineStr">
        <is>
          <t>2019</t>
        </is>
      </c>
      <c r="F378" t="inlineStr">
        <is>
          <t>kt</t>
        </is>
      </c>
      <c r="G378" t="inlineStr"/>
      <c r="H378" t="inlineStr"/>
      <c r="I378" t="inlineStr"/>
      <c r="J378" t="inlineStr"/>
      <c r="K378" t="inlineStr"/>
      <c r="L378" t="inlineStr"/>
      <c r="M378" t="inlineStr"/>
      <c r="N378" t="n">
        <v>288</v>
      </c>
      <c r="O378" t="inlineStr"/>
      <c r="P378" t="inlineStr"/>
      <c r="Q378" t="inlineStr"/>
      <c r="R378" t="inlineStr"/>
      <c r="S378" t="inlineStr"/>
      <c r="T378" t="n">
        <v>0</v>
      </c>
      <c r="U378" t="n">
        <v>500000000</v>
      </c>
      <c r="V378" t="inlineStr"/>
      <c r="W378" t="inlineStr">
        <is>
          <t>déterminé</t>
        </is>
      </c>
    </row>
    <row r="379" ht="15" customHeight="1">
      <c r="A379" s="154" t="inlineStr">
        <is>
          <t>Matières de 1ère et 2nde transformation</t>
        </is>
      </c>
      <c r="B379" t="inlineStr">
        <is>
          <t>Autres IAA</t>
        </is>
      </c>
      <c r="C379" t="inlineStr">
        <is>
          <t>Viande bovine</t>
        </is>
      </c>
      <c r="D379" t="inlineStr">
        <is>
          <t>France</t>
        </is>
      </c>
      <c r="E379" t="inlineStr">
        <is>
          <t>2019</t>
        </is>
      </c>
      <c r="F379" t="inlineStr">
        <is>
          <t>kt</t>
        </is>
      </c>
      <c r="G379" t="inlineStr"/>
      <c r="H379" t="inlineStr"/>
      <c r="I379" t="inlineStr"/>
      <c r="J379" t="inlineStr"/>
      <c r="K379" t="inlineStr"/>
      <c r="L379" t="inlineStr"/>
      <c r="M379" t="inlineStr"/>
      <c r="N379" t="n">
        <v>121</v>
      </c>
      <c r="O379" t="inlineStr"/>
      <c r="P379" t="inlineStr"/>
      <c r="Q379" t="inlineStr"/>
      <c r="R379" t="inlineStr"/>
      <c r="S379" t="inlineStr"/>
      <c r="T379" t="n">
        <v>0</v>
      </c>
      <c r="U379" t="n">
        <v>500000000</v>
      </c>
      <c r="V379" t="inlineStr"/>
      <c r="W379" t="inlineStr">
        <is>
          <t>déterminé</t>
        </is>
      </c>
    </row>
    <row r="380" ht="15" customHeight="1">
      <c r="A380" s="154" t="inlineStr">
        <is>
          <t>Matières de 1ère et 2nde transformation</t>
        </is>
      </c>
      <c r="B380" t="inlineStr">
        <is>
          <t>Export</t>
        </is>
      </c>
      <c r="C380" t="inlineStr">
        <is>
          <t>Viande bovine</t>
        </is>
      </c>
      <c r="D380" t="inlineStr">
        <is>
          <t>France</t>
        </is>
      </c>
      <c r="E380" t="inlineStr">
        <is>
          <t>2019</t>
        </is>
      </c>
      <c r="F380" t="inlineStr">
        <is>
          <t>kt</t>
        </is>
      </c>
      <c r="G380" t="inlineStr"/>
      <c r="H380" t="inlineStr"/>
      <c r="I380" t="inlineStr"/>
      <c r="J380" t="inlineStr"/>
      <c r="K380" t="inlineStr"/>
      <c r="L380" t="inlineStr"/>
      <c r="M380" t="inlineStr"/>
      <c r="N380" t="n">
        <v>371</v>
      </c>
      <c r="O380" t="inlineStr"/>
      <c r="P380" t="inlineStr"/>
      <c r="Q380" t="inlineStr"/>
      <c r="R380" t="inlineStr"/>
      <c r="S380" t="inlineStr"/>
      <c r="T380" t="n">
        <v>0</v>
      </c>
      <c r="U380" t="n">
        <v>500000000</v>
      </c>
      <c r="V380" t="inlineStr"/>
      <c r="W380" t="inlineStr">
        <is>
          <t>déterminé</t>
        </is>
      </c>
    </row>
    <row r="381" ht="15" customHeight="1">
      <c r="A381" s="154" t="inlineStr">
        <is>
          <t>Matières de 1ère et 2nde transformation</t>
        </is>
      </c>
      <c r="B381" t="inlineStr">
        <is>
          <t>Biomatériaux</t>
        </is>
      </c>
      <c r="C381" t="inlineStr">
        <is>
          <t>Viande bovine</t>
        </is>
      </c>
      <c r="D381" t="inlineStr">
        <is>
          <t>France</t>
        </is>
      </c>
      <c r="E381" t="inlineStr">
        <is>
          <t>2019</t>
        </is>
      </c>
      <c r="F381" t="inlineStr">
        <is>
          <t>kt</t>
        </is>
      </c>
      <c r="G381" t="inlineStr"/>
      <c r="H381" t="inlineStr"/>
      <c r="I381" t="inlineStr"/>
      <c r="J381" t="inlineStr"/>
      <c r="K381" t="inlineStr"/>
      <c r="L381" t="inlineStr"/>
      <c r="M381" t="inlineStr"/>
      <c r="N381" t="n">
        <v>146</v>
      </c>
      <c r="O381" t="inlineStr"/>
      <c r="P381" t="inlineStr"/>
      <c r="Q381" t="inlineStr"/>
      <c r="R381" t="inlineStr"/>
      <c r="S381" t="inlineStr"/>
      <c r="T381" t="n">
        <v>0</v>
      </c>
      <c r="U381" t="n">
        <v>500000000</v>
      </c>
      <c r="V381" t="inlineStr"/>
      <c r="W381" t="inlineStr">
        <is>
          <t>déterminé</t>
        </is>
      </c>
    </row>
    <row r="382" ht="15" customHeight="1">
      <c r="A382" s="154" t="inlineStr">
        <is>
          <t>Matières de 1ère et 2nde transformation</t>
        </is>
      </c>
      <c r="B382" t="inlineStr">
        <is>
          <t>Traitement thermique C1/C2</t>
        </is>
      </c>
      <c r="C382" t="inlineStr">
        <is>
          <t>Viande bovine</t>
        </is>
      </c>
      <c r="D382" t="inlineStr">
        <is>
          <t>France</t>
        </is>
      </c>
      <c r="E382" t="inlineStr">
        <is>
          <t>2019</t>
        </is>
      </c>
      <c r="F382" t="inlineStr">
        <is>
          <t>kt</t>
        </is>
      </c>
      <c r="G382" t="inlineStr"/>
      <c r="H382" t="inlineStr"/>
      <c r="I382" t="inlineStr"/>
      <c r="J382" t="inlineStr"/>
      <c r="K382" t="inlineStr"/>
      <c r="L382" t="inlineStr"/>
      <c r="M382" t="inlineStr"/>
      <c r="N382" t="n">
        <v>360</v>
      </c>
      <c r="O382" t="inlineStr"/>
      <c r="P382" t="inlineStr"/>
      <c r="Q382" t="inlineStr"/>
      <c r="R382" t="inlineStr"/>
      <c r="S382" t="inlineStr"/>
      <c r="T382" t="n">
        <v>0</v>
      </c>
      <c r="U382" t="n">
        <v>500000000</v>
      </c>
      <c r="V382" t="inlineStr"/>
      <c r="W382" t="inlineStr">
        <is>
          <t>déterminé</t>
        </is>
      </c>
    </row>
    <row r="383" ht="15" customHeight="1">
      <c r="A383" s="154" t="inlineStr">
        <is>
          <t>Matières de 1ère et 2nde transformation</t>
        </is>
      </c>
      <c r="B383" t="inlineStr">
        <is>
          <t>Traitement thermique C3 et alimentaire</t>
        </is>
      </c>
      <c r="C383" t="inlineStr">
        <is>
          <t>Viande bovine</t>
        </is>
      </c>
      <c r="D383" t="inlineStr">
        <is>
          <t>France</t>
        </is>
      </c>
      <c r="E383" t="inlineStr">
        <is>
          <t>2019</t>
        </is>
      </c>
      <c r="F383" t="inlineStr">
        <is>
          <t>kt</t>
        </is>
      </c>
      <c r="G383" t="inlineStr"/>
      <c r="H383" t="inlineStr"/>
      <c r="I383" t="inlineStr"/>
      <c r="J383" t="inlineStr"/>
      <c r="K383" t="inlineStr"/>
      <c r="L383" t="inlineStr"/>
      <c r="M383" t="inlineStr"/>
      <c r="N383" t="n">
        <v>738</v>
      </c>
      <c r="O383" t="inlineStr"/>
      <c r="P383" t="inlineStr"/>
      <c r="Q383" t="inlineStr"/>
      <c r="R383" t="inlineStr"/>
      <c r="S383" t="inlineStr"/>
      <c r="T383" t="n">
        <v>0</v>
      </c>
      <c r="U383" t="n">
        <v>500000000</v>
      </c>
      <c r="V383" t="inlineStr"/>
      <c r="W383" t="inlineStr">
        <is>
          <t>déterminé</t>
        </is>
      </c>
    </row>
    <row r="384" ht="15" customHeight="1">
      <c r="A384" s="154" t="inlineStr">
        <is>
          <t>Matières de 1ère et 2nde transformation</t>
        </is>
      </c>
      <c r="B384" t="inlineStr">
        <is>
          <t>Transformation des coproduits</t>
        </is>
      </c>
      <c r="C384" t="inlineStr">
        <is>
          <t>Viande bovine</t>
        </is>
      </c>
      <c r="D384" t="inlineStr">
        <is>
          <t>France</t>
        </is>
      </c>
      <c r="E384" t="inlineStr">
        <is>
          <t>2019</t>
        </is>
      </c>
      <c r="F384" t="inlineStr">
        <is>
          <t>kt</t>
        </is>
      </c>
      <c r="G384" t="inlineStr"/>
      <c r="H384" t="inlineStr"/>
      <c r="I384" t="inlineStr"/>
      <c r="J384" t="inlineStr"/>
      <c r="K384" t="inlineStr"/>
      <c r="L384" t="inlineStr"/>
      <c r="M384" t="inlineStr"/>
      <c r="N384" t="n">
        <v>1100</v>
      </c>
      <c r="O384" t="inlineStr"/>
      <c r="P384" t="inlineStr"/>
      <c r="Q384" t="inlineStr"/>
      <c r="R384" t="inlineStr"/>
      <c r="S384" t="inlineStr"/>
      <c r="T384" t="n">
        <v>0</v>
      </c>
      <c r="U384" t="n">
        <v>500000000</v>
      </c>
      <c r="V384" t="inlineStr"/>
      <c r="W384" t="inlineStr">
        <is>
          <t>déterminé</t>
        </is>
      </c>
    </row>
    <row r="385" ht="15" customHeight="1">
      <c r="A385" s="154" t="inlineStr">
        <is>
          <t>Matières de 1ère et 2nde transformation</t>
        </is>
      </c>
      <c r="B385" t="inlineStr">
        <is>
          <t>1ère et 2nde transformation</t>
        </is>
      </c>
      <c r="C385" t="inlineStr">
        <is>
          <t>Viande bovine</t>
        </is>
      </c>
      <c r="D385" t="inlineStr">
        <is>
          <t>France</t>
        </is>
      </c>
      <c r="E385" t="inlineStr">
        <is>
          <t>2019</t>
        </is>
      </c>
      <c r="F385" t="inlineStr">
        <is>
          <t>kt</t>
        </is>
      </c>
      <c r="G385" t="inlineStr"/>
      <c r="H385" t="inlineStr"/>
      <c r="I385" t="inlineStr"/>
      <c r="J385" t="inlineStr"/>
      <c r="K385" t="inlineStr"/>
      <c r="L385" t="inlineStr"/>
      <c r="M385" t="inlineStr"/>
      <c r="N385" t="n">
        <v>1100</v>
      </c>
      <c r="O385" t="inlineStr"/>
      <c r="P385" t="inlineStr"/>
      <c r="Q385" t="inlineStr"/>
      <c r="R385" t="inlineStr"/>
      <c r="S385" t="inlineStr"/>
      <c r="T385" t="n">
        <v>0</v>
      </c>
      <c r="U385" t="n">
        <v>500000000</v>
      </c>
      <c r="V385" t="inlineStr"/>
      <c r="W385" t="inlineStr">
        <is>
          <t>déterminé</t>
        </is>
      </c>
    </row>
    <row r="386" ht="15" customHeight="1">
      <c r="A386" s="154" t="inlineStr">
        <is>
          <t>Matières de 1ère et 2nde transformation</t>
        </is>
      </c>
      <c r="B386" t="inlineStr">
        <is>
          <t>Alimentation humaine</t>
        </is>
      </c>
      <c r="C386" t="inlineStr">
        <is>
          <t>Viande bovine</t>
        </is>
      </c>
      <c r="D386" t="inlineStr">
        <is>
          <t>France</t>
        </is>
      </c>
      <c r="E386" t="inlineStr">
        <is>
          <t>2019</t>
        </is>
      </c>
      <c r="F386" t="inlineStr">
        <is>
          <t>kt</t>
        </is>
      </c>
      <c r="G386" t="inlineStr"/>
      <c r="H386" t="inlineStr"/>
      <c r="I386" t="inlineStr"/>
      <c r="J386" t="inlineStr"/>
      <c r="K386" t="inlineStr"/>
      <c r="L386" t="inlineStr"/>
      <c r="M386" t="inlineStr"/>
      <c r="N386" t="n">
        <v>1100</v>
      </c>
      <c r="O386" t="inlineStr"/>
      <c r="P386" t="inlineStr"/>
      <c r="Q386" t="inlineStr"/>
      <c r="R386" t="inlineStr"/>
      <c r="S386" t="inlineStr"/>
      <c r="T386" t="n">
        <v>0</v>
      </c>
      <c r="U386" t="n">
        <v>500000000</v>
      </c>
      <c r="V386" t="inlineStr"/>
      <c r="W386" t="inlineStr">
        <is>
          <t>déterminé</t>
        </is>
      </c>
    </row>
    <row r="387" ht="15" customHeight="1">
      <c r="A387" s="154" t="inlineStr">
        <is>
          <t>Matières de 1ère et 2nde transformation</t>
        </is>
      </c>
      <c r="B387" t="inlineStr">
        <is>
          <t>Circuits spécialisés</t>
        </is>
      </c>
      <c r="C387" t="inlineStr">
        <is>
          <t>Viande bovine</t>
        </is>
      </c>
      <c r="D387" t="inlineStr">
        <is>
          <t>France</t>
        </is>
      </c>
      <c r="E387" t="inlineStr">
        <is>
          <t>2019</t>
        </is>
      </c>
      <c r="F387" t="inlineStr">
        <is>
          <t>kt</t>
        </is>
      </c>
      <c r="G387" t="inlineStr"/>
      <c r="H387" t="inlineStr"/>
      <c r="I387" t="inlineStr"/>
      <c r="J387" t="inlineStr"/>
      <c r="K387" t="inlineStr"/>
      <c r="L387" t="inlineStr"/>
      <c r="M387" t="inlineStr"/>
      <c r="N387" t="n">
        <v>151</v>
      </c>
      <c r="O387" t="inlineStr"/>
      <c r="P387" t="inlineStr"/>
      <c r="Q387" t="inlineStr"/>
      <c r="R387" t="inlineStr"/>
      <c r="S387" t="inlineStr"/>
      <c r="T387" t="n">
        <v>0</v>
      </c>
      <c r="U387" t="n">
        <v>500000000</v>
      </c>
      <c r="V387" t="inlineStr"/>
      <c r="W387" t="inlineStr">
        <is>
          <t>déterminé</t>
        </is>
      </c>
    </row>
    <row r="388" ht="15" customHeight="1">
      <c r="A388" s="154" t="inlineStr">
        <is>
          <t>Matières de 1ère et 2nde transformation</t>
        </is>
      </c>
      <c r="B388" t="inlineStr">
        <is>
          <t>Ménages</t>
        </is>
      </c>
      <c r="C388" t="inlineStr">
        <is>
          <t>Viande bovine</t>
        </is>
      </c>
      <c r="D388" t="inlineStr">
        <is>
          <t>France</t>
        </is>
      </c>
      <c r="E388" t="inlineStr">
        <is>
          <t>2019</t>
        </is>
      </c>
      <c r="F388" t="inlineStr">
        <is>
          <t>kt</t>
        </is>
      </c>
      <c r="G388" t="inlineStr"/>
      <c r="H388" t="inlineStr"/>
      <c r="I388" t="inlineStr"/>
      <c r="J388" t="inlineStr"/>
      <c r="K388" t="inlineStr"/>
      <c r="L388" t="inlineStr"/>
      <c r="M388" t="inlineStr"/>
      <c r="N388" t="n">
        <v>643</v>
      </c>
      <c r="O388" t="inlineStr"/>
      <c r="P388" t="inlineStr"/>
      <c r="Q388" t="inlineStr"/>
      <c r="R388" t="inlineStr"/>
      <c r="S388" t="inlineStr"/>
      <c r="T388" t="n">
        <v>0</v>
      </c>
      <c r="U388" t="n">
        <v>500000000</v>
      </c>
      <c r="V388" t="inlineStr"/>
      <c r="W388" t="inlineStr">
        <is>
          <t>déterminé</t>
        </is>
      </c>
    </row>
    <row r="389" ht="15" customHeight="1">
      <c r="A389" s="154" t="inlineStr">
        <is>
          <t>Matières de 1ère et 2nde transformation</t>
        </is>
      </c>
      <c r="B389" t="inlineStr">
        <is>
          <t>Circuits généralistes</t>
        </is>
      </c>
      <c r="C389" t="inlineStr">
        <is>
          <t>Viande bovine</t>
        </is>
      </c>
      <c r="D389" t="inlineStr">
        <is>
          <t>France</t>
        </is>
      </c>
      <c r="E389" t="inlineStr">
        <is>
          <t>2019</t>
        </is>
      </c>
      <c r="F389" t="inlineStr">
        <is>
          <t>kt</t>
        </is>
      </c>
      <c r="G389" t="inlineStr"/>
      <c r="H389" t="inlineStr"/>
      <c r="I389" t="inlineStr"/>
      <c r="J389" t="inlineStr"/>
      <c r="K389" t="inlineStr"/>
      <c r="L389" t="inlineStr"/>
      <c r="M389" t="inlineStr"/>
      <c r="N389" t="n">
        <v>492</v>
      </c>
      <c r="O389" t="inlineStr"/>
      <c r="P389" t="inlineStr"/>
      <c r="Q389" t="inlineStr"/>
      <c r="R389" t="inlineStr"/>
      <c r="S389" t="inlineStr"/>
      <c r="T389" t="n">
        <v>0</v>
      </c>
      <c r="U389" t="n">
        <v>500000000</v>
      </c>
      <c r="V389" t="inlineStr"/>
      <c r="W389" t="inlineStr">
        <is>
          <t>déterminé</t>
        </is>
      </c>
    </row>
    <row r="390" ht="15" customHeight="1">
      <c r="A390" s="154" t="inlineStr">
        <is>
          <t>Matières de 1ère et 2nde transformation</t>
        </is>
      </c>
      <c r="B390" t="inlineStr">
        <is>
          <t>Usages alimentaires</t>
        </is>
      </c>
      <c r="C390" t="inlineStr">
        <is>
          <t>Viande bovine</t>
        </is>
      </c>
      <c r="D390" t="inlineStr">
        <is>
          <t>France</t>
        </is>
      </c>
      <c r="E390" t="inlineStr">
        <is>
          <t>2019</t>
        </is>
      </c>
      <c r="F390" t="inlineStr">
        <is>
          <t>kt</t>
        </is>
      </c>
      <c r="G390" t="inlineStr"/>
      <c r="H390" t="inlineStr"/>
      <c r="I390" t="inlineStr"/>
      <c r="J390" t="inlineStr"/>
      <c r="K390" t="inlineStr"/>
      <c r="L390" t="inlineStr"/>
      <c r="M390" t="inlineStr"/>
      <c r="N390" t="n">
        <v>1230</v>
      </c>
      <c r="O390" t="inlineStr"/>
      <c r="P390" t="inlineStr"/>
      <c r="Q390" t="inlineStr"/>
      <c r="R390" t="inlineStr"/>
      <c r="S390" t="inlineStr"/>
      <c r="T390" t="n">
        <v>0</v>
      </c>
      <c r="U390" t="n">
        <v>500000000</v>
      </c>
      <c r="V390" t="inlineStr"/>
      <c r="W390" t="inlineStr">
        <is>
          <t>déterminé</t>
        </is>
      </c>
    </row>
    <row r="391" ht="15" customHeight="1">
      <c r="A391" s="154" t="inlineStr">
        <is>
          <t>Matières de 1ère et 2nde transformation</t>
        </is>
      </c>
      <c r="B391" t="inlineStr">
        <is>
          <t>Débouchés</t>
        </is>
      </c>
      <c r="C391" t="inlineStr">
        <is>
          <t>Viande bovine</t>
        </is>
      </c>
      <c r="D391" t="inlineStr">
        <is>
          <t>France</t>
        </is>
      </c>
      <c r="E391" t="inlineStr">
        <is>
          <t>2019</t>
        </is>
      </c>
      <c r="F391" t="inlineStr">
        <is>
          <t>kt</t>
        </is>
      </c>
      <c r="G391" t="inlineStr"/>
      <c r="H391" t="inlineStr"/>
      <c r="I391" t="inlineStr"/>
      <c r="J391" t="inlineStr"/>
      <c r="K391" t="inlineStr"/>
      <c r="L391" t="inlineStr"/>
      <c r="M391" t="inlineStr"/>
      <c r="N391" t="n">
        <v>1370</v>
      </c>
      <c r="O391" t="inlineStr"/>
      <c r="P391" t="inlineStr"/>
      <c r="Q391" t="inlineStr"/>
      <c r="R391" t="inlineStr"/>
      <c r="S391" t="inlineStr"/>
      <c r="T391" t="n">
        <v>0</v>
      </c>
      <c r="U391" t="n">
        <v>500000000</v>
      </c>
      <c r="V391" t="inlineStr"/>
      <c r="W391" t="inlineStr">
        <is>
          <t>déterminé</t>
        </is>
      </c>
    </row>
    <row r="392" ht="15" customHeight="1">
      <c r="A392" s="154" t="inlineStr">
        <is>
          <t>Matières de 1ère et 2nde transformation</t>
        </is>
      </c>
      <c r="B392" t="inlineStr">
        <is>
          <t>Usages non-alimentaires</t>
        </is>
      </c>
      <c r="C392" t="inlineStr">
        <is>
          <t>Viande bovine</t>
        </is>
      </c>
      <c r="D392" t="inlineStr">
        <is>
          <t>France</t>
        </is>
      </c>
      <c r="E392" t="inlineStr">
        <is>
          <t>2019</t>
        </is>
      </c>
      <c r="F392" t="inlineStr">
        <is>
          <t>kt</t>
        </is>
      </c>
      <c r="G392" t="inlineStr"/>
      <c r="H392" t="inlineStr"/>
      <c r="I392" t="inlineStr"/>
      <c r="J392" t="inlineStr"/>
      <c r="K392" t="inlineStr"/>
      <c r="L392" t="inlineStr"/>
      <c r="M392" t="inlineStr"/>
      <c r="N392" t="n">
        <v>146</v>
      </c>
      <c r="O392" t="inlineStr"/>
      <c r="P392" t="inlineStr"/>
      <c r="Q392" t="inlineStr"/>
      <c r="R392" t="inlineStr"/>
      <c r="S392" t="inlineStr"/>
      <c r="T392" t="n">
        <v>0</v>
      </c>
      <c r="U392" t="n">
        <v>500000000</v>
      </c>
      <c r="V392" t="inlineStr"/>
      <c r="W392" t="inlineStr">
        <is>
          <t>déterminé</t>
        </is>
      </c>
    </row>
    <row r="393" ht="15" customHeight="1">
      <c r="A393" s="154" t="inlineStr">
        <is>
          <t>Matières de 1ère et 2nde transformation</t>
        </is>
      </c>
      <c r="B393" t="inlineStr">
        <is>
          <t>Petfood</t>
        </is>
      </c>
      <c r="C393" t="inlineStr">
        <is>
          <t>Viande bovine</t>
        </is>
      </c>
      <c r="D393" t="inlineStr">
        <is>
          <t>France</t>
        </is>
      </c>
      <c r="E393" t="inlineStr">
        <is>
          <t>2019</t>
        </is>
      </c>
      <c r="F393" t="inlineStr">
        <is>
          <t>kt</t>
        </is>
      </c>
      <c r="G393" t="inlineStr"/>
      <c r="H393" t="inlineStr"/>
      <c r="I393" t="inlineStr"/>
      <c r="J393" t="inlineStr"/>
      <c r="K393" t="inlineStr"/>
      <c r="L393" t="inlineStr"/>
      <c r="M393" t="inlineStr"/>
      <c r="N393" t="n">
        <v>124</v>
      </c>
      <c r="O393" t="inlineStr"/>
      <c r="P393" t="inlineStr"/>
      <c r="Q393" t="inlineStr"/>
      <c r="R393" t="inlineStr"/>
      <c r="S393" t="inlineStr"/>
      <c r="T393" t="n">
        <v>0</v>
      </c>
      <c r="U393" t="n">
        <v>500000000</v>
      </c>
      <c r="V393" t="inlineStr"/>
      <c r="W393" t="inlineStr">
        <is>
          <t>déterminé</t>
        </is>
      </c>
    </row>
    <row r="394" ht="15" customHeight="1">
      <c r="A394" s="154" t="inlineStr">
        <is>
          <t>Matières de 1ère et 2nde transformation</t>
        </is>
      </c>
      <c r="B394" t="inlineStr">
        <is>
          <t>Alimentation animale</t>
        </is>
      </c>
      <c r="C394" t="inlineStr">
        <is>
          <t>Viande bovine</t>
        </is>
      </c>
      <c r="D394" t="inlineStr">
        <is>
          <t>France</t>
        </is>
      </c>
      <c r="E394" t="inlineStr">
        <is>
          <t>2019</t>
        </is>
      </c>
      <c r="F394" t="inlineStr">
        <is>
          <t>kt</t>
        </is>
      </c>
      <c r="G394" t="inlineStr"/>
      <c r="H394" t="inlineStr"/>
      <c r="I394" t="inlineStr"/>
      <c r="J394" t="inlineStr"/>
      <c r="K394" t="inlineStr"/>
      <c r="L394" t="inlineStr"/>
      <c r="M394" t="inlineStr"/>
      <c r="N394" t="n">
        <v>124</v>
      </c>
      <c r="O394" t="inlineStr"/>
      <c r="P394" t="inlineStr"/>
      <c r="Q394" t="inlineStr"/>
      <c r="R394" t="inlineStr"/>
      <c r="S394" t="inlineStr"/>
      <c r="T394" t="n">
        <v>0</v>
      </c>
      <c r="U394" t="n">
        <v>500000000</v>
      </c>
      <c r="V394" t="inlineStr"/>
      <c r="W394" t="inlineStr">
        <is>
          <t>déterminé</t>
        </is>
      </c>
    </row>
    <row r="395" ht="15" customHeight="1">
      <c r="A395" s="154" t="inlineStr">
        <is>
          <t>Viande</t>
        </is>
      </c>
      <c r="B395" t="inlineStr">
        <is>
          <t>Vente directe et autoconsommation</t>
        </is>
      </c>
      <c r="C395" t="inlineStr">
        <is>
          <t>Viande bovine</t>
        </is>
      </c>
      <c r="D395" t="inlineStr">
        <is>
          <t>France</t>
        </is>
      </c>
      <c r="E395" t="inlineStr">
        <is>
          <t>2019</t>
        </is>
      </c>
      <c r="F395" t="inlineStr">
        <is>
          <t>kt</t>
        </is>
      </c>
      <c r="G395" t="inlineStr"/>
      <c r="H395" t="inlineStr"/>
      <c r="I395" t="inlineStr"/>
      <c r="J395" t="inlineStr"/>
      <c r="K395" t="inlineStr"/>
      <c r="L395" t="inlineStr"/>
      <c r="M395" t="inlineStr"/>
      <c r="N395" t="n">
        <v>49.8</v>
      </c>
      <c r="O395" t="inlineStr"/>
      <c r="P395" t="inlineStr"/>
      <c r="Q395" t="inlineStr"/>
      <c r="R395" t="inlineStr"/>
      <c r="S395" t="inlineStr"/>
      <c r="T395" t="n">
        <v>0</v>
      </c>
      <c r="U395" t="n">
        <v>500000000</v>
      </c>
      <c r="V395" t="inlineStr"/>
      <c r="W395" t="inlineStr">
        <is>
          <t>déterminé</t>
        </is>
      </c>
    </row>
    <row r="396" ht="15" customHeight="1">
      <c r="A396" s="154" t="inlineStr">
        <is>
          <t>Viande</t>
        </is>
      </c>
      <c r="B396" t="inlineStr">
        <is>
          <t>GMS</t>
        </is>
      </c>
      <c r="C396" t="inlineStr">
        <is>
          <t>Viande bovine</t>
        </is>
      </c>
      <c r="D396" t="inlineStr">
        <is>
          <t>France</t>
        </is>
      </c>
      <c r="E396" t="inlineStr">
        <is>
          <t>2019</t>
        </is>
      </c>
      <c r="F396" t="inlineStr">
        <is>
          <t>kt</t>
        </is>
      </c>
      <c r="G396" t="inlineStr"/>
      <c r="H396" t="inlineStr"/>
      <c r="I396" t="inlineStr"/>
      <c r="J396" t="inlineStr"/>
      <c r="K396" t="inlineStr"/>
      <c r="L396" t="inlineStr"/>
      <c r="M396" t="inlineStr"/>
      <c r="N396" t="n">
        <v>467</v>
      </c>
      <c r="O396" t="inlineStr"/>
      <c r="P396" t="inlineStr"/>
      <c r="Q396" t="inlineStr"/>
      <c r="R396" t="inlineStr"/>
      <c r="S396" t="inlineStr"/>
      <c r="T396" t="n">
        <v>0</v>
      </c>
      <c r="U396" t="n">
        <v>500000000</v>
      </c>
      <c r="V396" t="inlineStr"/>
      <c r="W396" t="inlineStr">
        <is>
          <t>déterminé</t>
        </is>
      </c>
    </row>
    <row r="397" ht="15" customHeight="1">
      <c r="A397" s="154" t="inlineStr">
        <is>
          <t>Viande</t>
        </is>
      </c>
      <c r="B397" t="inlineStr">
        <is>
          <t>Boucherie</t>
        </is>
      </c>
      <c r="C397" t="inlineStr">
        <is>
          <t>Viande bovine</t>
        </is>
      </c>
      <c r="D397" t="inlineStr">
        <is>
          <t>France</t>
        </is>
      </c>
      <c r="E397" t="inlineStr">
        <is>
          <t>2019</t>
        </is>
      </c>
      <c r="F397" t="inlineStr">
        <is>
          <t>kt</t>
        </is>
      </c>
      <c r="G397" t="inlineStr"/>
      <c r="H397" t="inlineStr"/>
      <c r="I397" t="inlineStr"/>
      <c r="J397" t="inlineStr"/>
      <c r="K397" t="inlineStr"/>
      <c r="L397" t="inlineStr"/>
      <c r="M397" t="inlineStr"/>
      <c r="N397" t="n">
        <v>144</v>
      </c>
      <c r="O397" t="inlineStr"/>
      <c r="P397" t="inlineStr"/>
      <c r="Q397" t="inlineStr"/>
      <c r="R397" t="inlineStr"/>
      <c r="S397" t="inlineStr"/>
      <c r="T397" t="n">
        <v>0</v>
      </c>
      <c r="U397" t="n">
        <v>500000000</v>
      </c>
      <c r="V397" t="inlineStr"/>
      <c r="W397" t="inlineStr">
        <is>
          <t>déterminé</t>
        </is>
      </c>
    </row>
    <row r="398" ht="15" customHeight="1">
      <c r="A398" s="154" t="inlineStr">
        <is>
          <t>Viande</t>
        </is>
      </c>
      <c r="B398" t="inlineStr">
        <is>
          <t>RHD</t>
        </is>
      </c>
      <c r="C398" t="inlineStr">
        <is>
          <t>Viande bovine</t>
        </is>
      </c>
      <c r="D398" t="inlineStr">
        <is>
          <t>France</t>
        </is>
      </c>
      <c r="E398" t="inlineStr">
        <is>
          <t>2019</t>
        </is>
      </c>
      <c r="F398" t="inlineStr">
        <is>
          <t>kt</t>
        </is>
      </c>
      <c r="G398" t="inlineStr"/>
      <c r="H398" t="inlineStr"/>
      <c r="I398" t="inlineStr"/>
      <c r="J398" t="inlineStr"/>
      <c r="K398" t="inlineStr"/>
      <c r="L398" t="inlineStr"/>
      <c r="M398" t="inlineStr"/>
      <c r="N398" t="n">
        <v>281</v>
      </c>
      <c r="O398" t="inlineStr"/>
      <c r="P398" t="inlineStr"/>
      <c r="Q398" t="inlineStr"/>
      <c r="R398" t="inlineStr"/>
      <c r="S398" t="inlineStr"/>
      <c r="T398" t="n">
        <v>0</v>
      </c>
      <c r="U398" t="n">
        <v>500000000</v>
      </c>
      <c r="V398" t="inlineStr"/>
      <c r="W398" t="inlineStr">
        <is>
          <t>déterminé</t>
        </is>
      </c>
    </row>
    <row r="399" ht="15" customHeight="1">
      <c r="A399" s="154" t="inlineStr">
        <is>
          <t>Viande</t>
        </is>
      </c>
      <c r="B399" t="inlineStr">
        <is>
          <t>Autres IAA</t>
        </is>
      </c>
      <c r="C399" t="inlineStr">
        <is>
          <t>Viande bovine</t>
        </is>
      </c>
      <c r="D399" t="inlineStr">
        <is>
          <t>France</t>
        </is>
      </c>
      <c r="E399" t="inlineStr">
        <is>
          <t>2019</t>
        </is>
      </c>
      <c r="F399" t="inlineStr">
        <is>
          <t>kt</t>
        </is>
      </c>
      <c r="G399" t="inlineStr"/>
      <c r="H399" t="inlineStr"/>
      <c r="I399" t="inlineStr"/>
      <c r="J399" t="inlineStr"/>
      <c r="K399" t="inlineStr"/>
      <c r="L399" t="inlineStr"/>
      <c r="M399" t="inlineStr"/>
      <c r="N399" t="n">
        <v>107</v>
      </c>
      <c r="O399" t="inlineStr"/>
      <c r="P399" t="inlineStr"/>
      <c r="Q399" t="inlineStr"/>
      <c r="R399" t="inlineStr"/>
      <c r="S399" t="inlineStr"/>
      <c r="T399" t="n">
        <v>0</v>
      </c>
      <c r="U399" t="n">
        <v>500000000</v>
      </c>
      <c r="V399" t="inlineStr"/>
      <c r="W399" t="inlineStr">
        <is>
          <t>déterminé</t>
        </is>
      </c>
    </row>
    <row r="400" ht="15" customHeight="1">
      <c r="A400" s="154" t="inlineStr">
        <is>
          <t>Viande</t>
        </is>
      </c>
      <c r="B400" t="inlineStr">
        <is>
          <t>Export</t>
        </is>
      </c>
      <c r="C400" t="inlineStr">
        <is>
          <t>Viande bovine</t>
        </is>
      </c>
      <c r="D400" t="inlineStr">
        <is>
          <t>France</t>
        </is>
      </c>
      <c r="E400" t="inlineStr">
        <is>
          <t>2019</t>
        </is>
      </c>
      <c r="F400" t="inlineStr">
        <is>
          <t>kt</t>
        </is>
      </c>
      <c r="G400" t="inlineStr"/>
      <c r="H400" t="inlineStr"/>
      <c r="I400" t="inlineStr"/>
      <c r="J400" t="inlineStr"/>
      <c r="K400" t="inlineStr"/>
      <c r="L400" t="inlineStr"/>
      <c r="M400" t="inlineStr"/>
      <c r="N400" t="n">
        <v>199</v>
      </c>
      <c r="O400" t="inlineStr"/>
      <c r="P400" t="inlineStr"/>
      <c r="Q400" t="inlineStr"/>
      <c r="R400" t="inlineStr"/>
      <c r="S400" t="inlineStr"/>
      <c r="T400" t="n">
        <v>0</v>
      </c>
      <c r="U400" t="n">
        <v>500000000</v>
      </c>
      <c r="V400" t="inlineStr"/>
      <c r="W400" t="inlineStr">
        <is>
          <t>déterminé</t>
        </is>
      </c>
    </row>
    <row r="401" ht="15" customHeight="1">
      <c r="A401" s="154" t="inlineStr">
        <is>
          <t>Viande</t>
        </is>
      </c>
      <c r="B401" t="inlineStr">
        <is>
          <t>Alimentation humaine</t>
        </is>
      </c>
      <c r="C401" t="inlineStr">
        <is>
          <t>Viande bovine</t>
        </is>
      </c>
      <c r="D401" t="inlineStr">
        <is>
          <t>France</t>
        </is>
      </c>
      <c r="E401" t="inlineStr">
        <is>
          <t>2019</t>
        </is>
      </c>
      <c r="F401" t="inlineStr">
        <is>
          <t>kt</t>
        </is>
      </c>
      <c r="G401" t="inlineStr"/>
      <c r="H401" t="inlineStr"/>
      <c r="I401" t="inlineStr"/>
      <c r="J401" t="inlineStr"/>
      <c r="K401" t="inlineStr"/>
      <c r="L401" t="inlineStr"/>
      <c r="M401" t="inlineStr"/>
      <c r="N401" t="n">
        <v>1050</v>
      </c>
      <c r="O401" t="inlineStr"/>
      <c r="P401" t="inlineStr"/>
      <c r="Q401" t="inlineStr"/>
      <c r="R401" t="inlineStr"/>
      <c r="S401" t="inlineStr"/>
      <c r="T401" t="n">
        <v>0</v>
      </c>
      <c r="U401" t="n">
        <v>500000000</v>
      </c>
      <c r="V401" t="inlineStr"/>
      <c r="W401" t="inlineStr">
        <is>
          <t>déterminé</t>
        </is>
      </c>
    </row>
    <row r="402" ht="15" customHeight="1">
      <c r="A402" s="154" t="inlineStr">
        <is>
          <t>Viande</t>
        </is>
      </c>
      <c r="B402" t="inlineStr">
        <is>
          <t>Circuits spécialisés</t>
        </is>
      </c>
      <c r="C402" t="inlineStr">
        <is>
          <t>Viande bovine</t>
        </is>
      </c>
      <c r="D402" t="inlineStr">
        <is>
          <t>France</t>
        </is>
      </c>
      <c r="E402" t="inlineStr">
        <is>
          <t>2019</t>
        </is>
      </c>
      <c r="F402" t="inlineStr">
        <is>
          <t>kt</t>
        </is>
      </c>
      <c r="G402" t="inlineStr"/>
      <c r="H402" t="inlineStr"/>
      <c r="I402" t="inlineStr"/>
      <c r="J402" t="inlineStr"/>
      <c r="K402" t="inlineStr"/>
      <c r="L402" t="inlineStr"/>
      <c r="M402" t="inlineStr"/>
      <c r="N402" t="n">
        <v>144</v>
      </c>
      <c r="O402" t="inlineStr"/>
      <c r="P402" t="inlineStr"/>
      <c r="Q402" t="inlineStr"/>
      <c r="R402" t="inlineStr"/>
      <c r="S402" t="inlineStr"/>
      <c r="T402" t="n">
        <v>0</v>
      </c>
      <c r="U402" t="n">
        <v>500000000</v>
      </c>
      <c r="V402" t="inlineStr"/>
      <c r="W402" t="inlineStr">
        <is>
          <t>déterminé</t>
        </is>
      </c>
    </row>
    <row r="403" ht="15" customHeight="1">
      <c r="A403" s="154" t="inlineStr">
        <is>
          <t>Viande</t>
        </is>
      </c>
      <c r="B403" t="inlineStr">
        <is>
          <t>Ménages</t>
        </is>
      </c>
      <c r="C403" t="inlineStr">
        <is>
          <t>Viande bovine</t>
        </is>
      </c>
      <c r="D403" t="inlineStr">
        <is>
          <t>France</t>
        </is>
      </c>
      <c r="E403" t="inlineStr">
        <is>
          <t>2019</t>
        </is>
      </c>
      <c r="F403" t="inlineStr">
        <is>
          <t>kt</t>
        </is>
      </c>
      <c r="G403" t="inlineStr"/>
      <c r="H403" t="inlineStr"/>
      <c r="I403" t="inlineStr"/>
      <c r="J403" t="inlineStr"/>
      <c r="K403" t="inlineStr"/>
      <c r="L403" t="inlineStr"/>
      <c r="M403" t="inlineStr"/>
      <c r="N403" t="n">
        <v>611</v>
      </c>
      <c r="O403" t="inlineStr"/>
      <c r="P403" t="inlineStr"/>
      <c r="Q403" t="inlineStr"/>
      <c r="R403" t="inlineStr"/>
      <c r="S403" t="inlineStr"/>
      <c r="T403" t="n">
        <v>0</v>
      </c>
      <c r="U403" t="n">
        <v>500000000</v>
      </c>
      <c r="V403" t="inlineStr"/>
      <c r="W403" t="inlineStr">
        <is>
          <t>déterminé</t>
        </is>
      </c>
    </row>
    <row r="404" ht="15" customHeight="1">
      <c r="A404" s="154" t="inlineStr">
        <is>
          <t>Viande</t>
        </is>
      </c>
      <c r="B404" t="inlineStr">
        <is>
          <t>Circuits généralistes</t>
        </is>
      </c>
      <c r="C404" t="inlineStr">
        <is>
          <t>Viande bovine</t>
        </is>
      </c>
      <c r="D404" t="inlineStr">
        <is>
          <t>France</t>
        </is>
      </c>
      <c r="E404" t="inlineStr">
        <is>
          <t>2019</t>
        </is>
      </c>
      <c r="F404" t="inlineStr">
        <is>
          <t>kt</t>
        </is>
      </c>
      <c r="G404" t="inlineStr"/>
      <c r="H404" t="inlineStr"/>
      <c r="I404" t="inlineStr"/>
      <c r="J404" t="inlineStr"/>
      <c r="K404" t="inlineStr"/>
      <c r="L404" t="inlineStr"/>
      <c r="M404" t="inlineStr"/>
      <c r="N404" t="n">
        <v>467</v>
      </c>
      <c r="O404" t="inlineStr"/>
      <c r="P404" t="inlineStr"/>
      <c r="Q404" t="inlineStr"/>
      <c r="R404" t="inlineStr"/>
      <c r="S404" t="inlineStr"/>
      <c r="T404" t="n">
        <v>0</v>
      </c>
      <c r="U404" t="n">
        <v>500000000</v>
      </c>
      <c r="V404" t="inlineStr"/>
      <c r="W404" t="inlineStr">
        <is>
          <t>déterminé</t>
        </is>
      </c>
    </row>
    <row r="405" ht="15" customHeight="1">
      <c r="A405" s="154" t="inlineStr">
        <is>
          <t>Viande</t>
        </is>
      </c>
      <c r="B405" t="inlineStr">
        <is>
          <t>Usages alimentaires</t>
        </is>
      </c>
      <c r="C405" t="inlineStr">
        <is>
          <t>Viande bovine</t>
        </is>
      </c>
      <c r="D405" t="inlineStr">
        <is>
          <t>France</t>
        </is>
      </c>
      <c r="E405" t="inlineStr">
        <is>
          <t>2019</t>
        </is>
      </c>
      <c r="F405" t="inlineStr">
        <is>
          <t>kt</t>
        </is>
      </c>
      <c r="G405" t="inlineStr"/>
      <c r="H405" t="inlineStr"/>
      <c r="I405" t="inlineStr"/>
      <c r="J405" t="inlineStr"/>
      <c r="K405" t="inlineStr"/>
      <c r="L405" t="inlineStr"/>
      <c r="M405" t="inlineStr"/>
      <c r="N405" t="n">
        <v>1050</v>
      </c>
      <c r="O405" t="inlineStr"/>
      <c r="P405" t="inlineStr"/>
      <c r="Q405" t="inlineStr"/>
      <c r="R405" t="inlineStr"/>
      <c r="S405" t="inlineStr"/>
      <c r="T405" t="n">
        <v>0</v>
      </c>
      <c r="U405" t="n">
        <v>500000000</v>
      </c>
      <c r="V405" t="inlineStr"/>
      <c r="W405" t="inlineStr">
        <is>
          <t>déterminé</t>
        </is>
      </c>
    </row>
    <row r="406" ht="15" customHeight="1">
      <c r="A406" s="154" t="inlineStr">
        <is>
          <t>Viande</t>
        </is>
      </c>
      <c r="B406" t="inlineStr">
        <is>
          <t>Débouchés</t>
        </is>
      </c>
      <c r="C406" t="inlineStr">
        <is>
          <t>Viande bovine</t>
        </is>
      </c>
      <c r="D406" t="inlineStr">
        <is>
          <t>France</t>
        </is>
      </c>
      <c r="E406" t="inlineStr">
        <is>
          <t>2019</t>
        </is>
      </c>
      <c r="F406" t="inlineStr">
        <is>
          <t>kt</t>
        </is>
      </c>
      <c r="G406" t="inlineStr"/>
      <c r="H406" t="inlineStr"/>
      <c r="I406" t="inlineStr"/>
      <c r="J406" t="inlineStr"/>
      <c r="K406" t="inlineStr"/>
      <c r="L406" t="inlineStr"/>
      <c r="M406" t="inlineStr"/>
      <c r="N406" t="n">
        <v>1050</v>
      </c>
      <c r="O406" t="inlineStr"/>
      <c r="P406" t="inlineStr"/>
      <c r="Q406" t="inlineStr"/>
      <c r="R406" t="inlineStr"/>
      <c r="S406" t="inlineStr"/>
      <c r="T406" t="n">
        <v>0</v>
      </c>
      <c r="U406" t="n">
        <v>500000000</v>
      </c>
      <c r="V406" t="inlineStr"/>
      <c r="W406" t="inlineStr">
        <is>
          <t>déterminé</t>
        </is>
      </c>
    </row>
    <row r="407" ht="15" customHeight="1">
      <c r="A407" s="154" t="inlineStr">
        <is>
          <t>Carcasses</t>
        </is>
      </c>
      <c r="B407" t="inlineStr">
        <is>
          <t>Vente directe et autoconsommation</t>
        </is>
      </c>
      <c r="C407" t="inlineStr">
        <is>
          <t>Viande bovine</t>
        </is>
      </c>
      <c r="D407" t="inlineStr">
        <is>
          <t>France</t>
        </is>
      </c>
      <c r="E407" t="inlineStr">
        <is>
          <t>2019</t>
        </is>
      </c>
      <c r="F407" t="inlineStr">
        <is>
          <t>kt</t>
        </is>
      </c>
      <c r="G407" t="inlineStr"/>
      <c r="H407" t="inlineStr"/>
      <c r="I407" t="inlineStr"/>
      <c r="J407" t="inlineStr"/>
      <c r="K407" t="inlineStr"/>
      <c r="L407" t="inlineStr"/>
      <c r="M407" t="inlineStr"/>
      <c r="N407" t="n">
        <v>16.6</v>
      </c>
      <c r="O407" t="n">
        <v>0</v>
      </c>
      <c r="P407" t="n">
        <v>49.8</v>
      </c>
      <c r="Q407" t="inlineStr"/>
      <c r="R407" t="inlineStr"/>
      <c r="S407" t="inlineStr"/>
      <c r="T407" t="n">
        <v>0</v>
      </c>
      <c r="U407" t="n">
        <v>500000000</v>
      </c>
      <c r="V407" t="inlineStr"/>
      <c r="W407" t="inlineStr">
        <is>
          <t>libre</t>
        </is>
      </c>
    </row>
    <row r="408" ht="15" customHeight="1">
      <c r="A408" s="154" t="inlineStr">
        <is>
          <t>Carcasses</t>
        </is>
      </c>
      <c r="B408" t="inlineStr">
        <is>
          <t>GMS</t>
        </is>
      </c>
      <c r="C408" t="inlineStr">
        <is>
          <t>Viande bovine</t>
        </is>
      </c>
      <c r="D408" t="inlineStr">
        <is>
          <t>France</t>
        </is>
      </c>
      <c r="E408" t="inlineStr">
        <is>
          <t>2019</t>
        </is>
      </c>
      <c r="F408" t="inlineStr">
        <is>
          <t>kt</t>
        </is>
      </c>
      <c r="G408" t="inlineStr"/>
      <c r="H408" t="inlineStr"/>
      <c r="I408" t="inlineStr"/>
      <c r="J408" t="inlineStr"/>
      <c r="K408" t="inlineStr"/>
      <c r="L408" t="inlineStr"/>
      <c r="M408" t="inlineStr"/>
      <c r="N408" t="n">
        <v>161</v>
      </c>
      <c r="O408" t="n">
        <v>0</v>
      </c>
      <c r="P408" t="n">
        <v>295</v>
      </c>
      <c r="Q408" t="inlineStr"/>
      <c r="R408" t="inlineStr"/>
      <c r="S408" t="inlineStr"/>
      <c r="T408" t="n">
        <v>0</v>
      </c>
      <c r="U408" t="n">
        <v>500000000</v>
      </c>
      <c r="V408" t="inlineStr"/>
      <c r="W408" t="inlineStr">
        <is>
          <t>libre</t>
        </is>
      </c>
    </row>
    <row r="409" ht="15" customHeight="1">
      <c r="A409" s="154" t="inlineStr">
        <is>
          <t>Carcasses</t>
        </is>
      </c>
      <c r="B409" t="inlineStr">
        <is>
          <t>Boucherie</t>
        </is>
      </c>
      <c r="C409" t="inlineStr">
        <is>
          <t>Viande bovine</t>
        </is>
      </c>
      <c r="D409" t="inlineStr">
        <is>
          <t>France</t>
        </is>
      </c>
      <c r="E409" t="inlineStr">
        <is>
          <t>2019</t>
        </is>
      </c>
      <c r="F409" t="inlineStr">
        <is>
          <t>kt</t>
        </is>
      </c>
      <c r="G409" t="inlineStr"/>
      <c r="H409" t="inlineStr"/>
      <c r="I409" t="inlineStr"/>
      <c r="J409" t="inlineStr"/>
      <c r="K409" t="inlineStr"/>
      <c r="L409" t="inlineStr"/>
      <c r="M409" t="inlineStr"/>
      <c r="N409" t="n">
        <v>25.1</v>
      </c>
      <c r="O409" t="n">
        <v>0</v>
      </c>
      <c r="P409" t="n">
        <v>144</v>
      </c>
      <c r="Q409" t="inlineStr"/>
      <c r="R409" t="inlineStr"/>
      <c r="S409" t="inlineStr"/>
      <c r="T409" t="n">
        <v>0</v>
      </c>
      <c r="U409" t="n">
        <v>500000000</v>
      </c>
      <c r="V409" t="inlineStr"/>
      <c r="W409" t="inlineStr">
        <is>
          <t>libre</t>
        </is>
      </c>
    </row>
    <row r="410" ht="15" customHeight="1">
      <c r="A410" s="154" t="inlineStr">
        <is>
          <t>Carcasses</t>
        </is>
      </c>
      <c r="B410" t="inlineStr">
        <is>
          <t>RHD</t>
        </is>
      </c>
      <c r="C410" t="inlineStr">
        <is>
          <t>Viande bovine</t>
        </is>
      </c>
      <c r="D410" t="inlineStr">
        <is>
          <t>France</t>
        </is>
      </c>
      <c r="E410" t="inlineStr">
        <is>
          <t>2019</t>
        </is>
      </c>
      <c r="F410" t="inlineStr">
        <is>
          <t>kt</t>
        </is>
      </c>
      <c r="G410" t="inlineStr"/>
      <c r="H410" t="inlineStr"/>
      <c r="I410" t="inlineStr"/>
      <c r="J410" t="inlineStr"/>
      <c r="K410" t="inlineStr"/>
      <c r="L410" t="inlineStr"/>
      <c r="M410" t="inlineStr"/>
      <c r="N410" t="n">
        <v>61.4</v>
      </c>
      <c r="O410" t="n">
        <v>0</v>
      </c>
      <c r="P410" t="n">
        <v>281</v>
      </c>
      <c r="Q410" t="inlineStr"/>
      <c r="R410" t="inlineStr"/>
      <c r="S410" t="inlineStr"/>
      <c r="T410" t="n">
        <v>0</v>
      </c>
      <c r="U410" t="n">
        <v>500000000</v>
      </c>
      <c r="V410" t="inlineStr"/>
      <c r="W410" t="inlineStr">
        <is>
          <t>libre</t>
        </is>
      </c>
    </row>
    <row r="411" ht="15" customHeight="1">
      <c r="A411" s="154" t="inlineStr">
        <is>
          <t>Carcasses</t>
        </is>
      </c>
      <c r="B411" t="inlineStr">
        <is>
          <t>Autres IAA</t>
        </is>
      </c>
      <c r="C411" t="inlineStr">
        <is>
          <t>Viande bovine</t>
        </is>
      </c>
      <c r="D411" t="inlineStr">
        <is>
          <t>France</t>
        </is>
      </c>
      <c r="E411" t="inlineStr">
        <is>
          <t>2019</t>
        </is>
      </c>
      <c r="F411" t="inlineStr">
        <is>
          <t>kt</t>
        </is>
      </c>
      <c r="G411" t="inlineStr"/>
      <c r="H411" t="inlineStr"/>
      <c r="I411" t="inlineStr"/>
      <c r="J411" t="inlineStr"/>
      <c r="K411" t="inlineStr"/>
      <c r="L411" t="inlineStr"/>
      <c r="M411" t="inlineStr"/>
      <c r="N411" t="n">
        <v>30.6</v>
      </c>
      <c r="O411" t="n">
        <v>0</v>
      </c>
      <c r="P411" t="n">
        <v>107</v>
      </c>
      <c r="Q411" t="inlineStr"/>
      <c r="R411" t="inlineStr"/>
      <c r="S411" t="inlineStr"/>
      <c r="T411" t="n">
        <v>0</v>
      </c>
      <c r="U411" t="n">
        <v>500000000</v>
      </c>
      <c r="V411" t="inlineStr"/>
      <c r="W411" t="inlineStr">
        <is>
          <t>libre</t>
        </is>
      </c>
    </row>
    <row r="412" ht="15" customHeight="1">
      <c r="A412" s="154" t="inlineStr">
        <is>
          <t>Carcasses</t>
        </is>
      </c>
      <c r="B412" t="inlineStr">
        <is>
          <t>Export</t>
        </is>
      </c>
      <c r="C412" t="inlineStr">
        <is>
          <t>Viande bovine</t>
        </is>
      </c>
      <c r="D412" t="inlineStr">
        <is>
          <t>France</t>
        </is>
      </c>
      <c r="E412" t="inlineStr">
        <is>
          <t>2019</t>
        </is>
      </c>
      <c r="F412" t="inlineStr">
        <is>
          <t>kt</t>
        </is>
      </c>
      <c r="G412" t="inlineStr"/>
      <c r="H412" t="inlineStr"/>
      <c r="I412" t="inlineStr"/>
      <c r="J412" t="inlineStr"/>
      <c r="K412" t="inlineStr"/>
      <c r="L412" t="inlineStr"/>
      <c r="M412" t="inlineStr"/>
      <c r="N412" t="n">
        <v>47.8</v>
      </c>
      <c r="O412" t="inlineStr"/>
      <c r="P412" t="inlineStr"/>
      <c r="Q412" t="inlineStr"/>
      <c r="R412" t="inlineStr"/>
      <c r="S412" t="inlineStr"/>
      <c r="T412" t="n">
        <v>0</v>
      </c>
      <c r="U412" t="n">
        <v>500000000</v>
      </c>
      <c r="V412" t="inlineStr"/>
      <c r="W412" t="inlineStr">
        <is>
          <t>déterminé</t>
        </is>
      </c>
    </row>
    <row r="413" ht="15" customHeight="1">
      <c r="A413" s="154" t="inlineStr">
        <is>
          <t>Carcasses</t>
        </is>
      </c>
      <c r="B413" t="inlineStr">
        <is>
          <t>Alimentation humaine</t>
        </is>
      </c>
      <c r="C413" t="inlineStr">
        <is>
          <t>Viande bovine</t>
        </is>
      </c>
      <c r="D413" t="inlineStr">
        <is>
          <t>France</t>
        </is>
      </c>
      <c r="E413" t="inlineStr">
        <is>
          <t>2019</t>
        </is>
      </c>
      <c r="F413" t="inlineStr">
        <is>
          <t>kt</t>
        </is>
      </c>
      <c r="G413" t="inlineStr"/>
      <c r="H413" t="inlineStr"/>
      <c r="I413" t="inlineStr"/>
      <c r="J413" t="inlineStr"/>
      <c r="K413" t="inlineStr"/>
      <c r="L413" t="inlineStr"/>
      <c r="M413" t="inlineStr"/>
      <c r="N413" t="n">
        <v>295</v>
      </c>
      <c r="O413" t="inlineStr"/>
      <c r="P413" t="inlineStr"/>
      <c r="Q413" t="inlineStr"/>
      <c r="R413" t="inlineStr"/>
      <c r="S413" t="inlineStr"/>
      <c r="T413" t="n">
        <v>0</v>
      </c>
      <c r="U413" t="n">
        <v>500000000</v>
      </c>
      <c r="V413" t="inlineStr"/>
      <c r="W413" t="inlineStr">
        <is>
          <t>déterminé</t>
        </is>
      </c>
    </row>
    <row r="414" ht="15" customHeight="1">
      <c r="A414" s="154" t="inlineStr">
        <is>
          <t>Carcasses</t>
        </is>
      </c>
      <c r="B414" t="inlineStr">
        <is>
          <t>Circuits spécialisés</t>
        </is>
      </c>
      <c r="C414" t="inlineStr">
        <is>
          <t>Viande bovine</t>
        </is>
      </c>
      <c r="D414" t="inlineStr">
        <is>
          <t>France</t>
        </is>
      </c>
      <c r="E414" t="inlineStr">
        <is>
          <t>2019</t>
        </is>
      </c>
      <c r="F414" t="inlineStr">
        <is>
          <t>kt</t>
        </is>
      </c>
      <c r="G414" t="inlineStr"/>
      <c r="H414" t="inlineStr"/>
      <c r="I414" t="inlineStr"/>
      <c r="J414" t="inlineStr"/>
      <c r="K414" t="inlineStr"/>
      <c r="L414" t="inlineStr"/>
      <c r="M414" t="inlineStr"/>
      <c r="N414" t="n">
        <v>25.1</v>
      </c>
      <c r="O414" t="n">
        <v>0</v>
      </c>
      <c r="P414" t="n">
        <v>144</v>
      </c>
      <c r="Q414" t="inlineStr"/>
      <c r="R414" t="inlineStr"/>
      <c r="S414" t="inlineStr"/>
      <c r="T414" t="n">
        <v>0</v>
      </c>
      <c r="U414" t="n">
        <v>500000000</v>
      </c>
      <c r="V414" t="inlineStr"/>
      <c r="W414" t="inlineStr">
        <is>
          <t>libre</t>
        </is>
      </c>
    </row>
    <row r="415" ht="15" customHeight="1">
      <c r="A415" s="154" t="inlineStr">
        <is>
          <t>Carcasses</t>
        </is>
      </c>
      <c r="B415" t="inlineStr">
        <is>
          <t>Ménages</t>
        </is>
      </c>
      <c r="C415" t="inlineStr">
        <is>
          <t>Viande bovine</t>
        </is>
      </c>
      <c r="D415" t="inlineStr">
        <is>
          <t>France</t>
        </is>
      </c>
      <c r="E415" t="inlineStr">
        <is>
          <t>2019</t>
        </is>
      </c>
      <c r="F415" t="inlineStr">
        <is>
          <t>kt</t>
        </is>
      </c>
      <c r="G415" t="inlineStr"/>
      <c r="H415" t="inlineStr"/>
      <c r="I415" t="inlineStr"/>
      <c r="J415" t="inlineStr"/>
      <c r="K415" t="inlineStr"/>
      <c r="L415" t="inlineStr"/>
      <c r="M415" t="inlineStr"/>
      <c r="N415" t="n">
        <v>186</v>
      </c>
      <c r="O415" t="n">
        <v>0</v>
      </c>
      <c r="P415" t="n">
        <v>295</v>
      </c>
      <c r="Q415" t="inlineStr"/>
      <c r="R415" t="inlineStr"/>
      <c r="S415" t="inlineStr"/>
      <c r="T415" t="n">
        <v>0</v>
      </c>
      <c r="U415" t="n">
        <v>500000000</v>
      </c>
      <c r="V415" t="inlineStr"/>
      <c r="W415" t="inlineStr">
        <is>
          <t>libre</t>
        </is>
      </c>
    </row>
    <row r="416" ht="15" customHeight="1">
      <c r="A416" s="154" t="inlineStr">
        <is>
          <t>Carcasses</t>
        </is>
      </c>
      <c r="B416" t="inlineStr">
        <is>
          <t>Circuits généralistes</t>
        </is>
      </c>
      <c r="C416" t="inlineStr">
        <is>
          <t>Viande bovine</t>
        </is>
      </c>
      <c r="D416" t="inlineStr">
        <is>
          <t>France</t>
        </is>
      </c>
      <c r="E416" t="inlineStr">
        <is>
          <t>2019</t>
        </is>
      </c>
      <c r="F416" t="inlineStr">
        <is>
          <t>kt</t>
        </is>
      </c>
      <c r="G416" t="inlineStr"/>
      <c r="H416" t="inlineStr"/>
      <c r="I416" t="inlineStr"/>
      <c r="J416" t="inlineStr"/>
      <c r="K416" t="inlineStr"/>
      <c r="L416" t="inlineStr"/>
      <c r="M416" t="inlineStr"/>
      <c r="N416" t="n">
        <v>161</v>
      </c>
      <c r="O416" t="n">
        <v>0</v>
      </c>
      <c r="P416" t="n">
        <v>295</v>
      </c>
      <c r="Q416" t="inlineStr"/>
      <c r="R416" t="inlineStr"/>
      <c r="S416" t="inlineStr"/>
      <c r="T416" t="n">
        <v>0</v>
      </c>
      <c r="U416" t="n">
        <v>500000000</v>
      </c>
      <c r="V416" t="inlineStr"/>
      <c r="W416" t="inlineStr">
        <is>
          <t>libre</t>
        </is>
      </c>
    </row>
    <row r="417" ht="15" customHeight="1">
      <c r="A417" s="154" t="inlineStr">
        <is>
          <t>Carcasses</t>
        </is>
      </c>
      <c r="B417" t="inlineStr">
        <is>
          <t>Usages alimentaires</t>
        </is>
      </c>
      <c r="C417" t="inlineStr">
        <is>
          <t>Viande bovine</t>
        </is>
      </c>
      <c r="D417" t="inlineStr">
        <is>
          <t>France</t>
        </is>
      </c>
      <c r="E417" t="inlineStr">
        <is>
          <t>2019</t>
        </is>
      </c>
      <c r="F417" t="inlineStr">
        <is>
          <t>kt</t>
        </is>
      </c>
      <c r="G417" t="inlineStr"/>
      <c r="H417" t="inlineStr"/>
      <c r="I417" t="inlineStr"/>
      <c r="J417" t="inlineStr"/>
      <c r="K417" t="inlineStr"/>
      <c r="L417" t="inlineStr"/>
      <c r="M417" t="inlineStr"/>
      <c r="N417" t="n">
        <v>295</v>
      </c>
      <c r="O417" t="inlineStr"/>
      <c r="P417" t="inlineStr"/>
      <c r="Q417" t="inlineStr"/>
      <c r="R417" t="inlineStr"/>
      <c r="S417" t="inlineStr"/>
      <c r="T417" t="n">
        <v>0</v>
      </c>
      <c r="U417" t="n">
        <v>500000000</v>
      </c>
      <c r="V417" t="inlineStr"/>
      <c r="W417" t="inlineStr">
        <is>
          <t>déterminé</t>
        </is>
      </c>
    </row>
    <row r="418" ht="15" customHeight="1">
      <c r="A418" s="154" t="inlineStr">
        <is>
          <t>Carcasses</t>
        </is>
      </c>
      <c r="B418" t="inlineStr">
        <is>
          <t>Débouchés</t>
        </is>
      </c>
      <c r="C418" t="inlineStr">
        <is>
          <t>Viande bovine</t>
        </is>
      </c>
      <c r="D418" t="inlineStr">
        <is>
          <t>France</t>
        </is>
      </c>
      <c r="E418" t="inlineStr">
        <is>
          <t>2019</t>
        </is>
      </c>
      <c r="F418" t="inlineStr">
        <is>
          <t>kt</t>
        </is>
      </c>
      <c r="G418" t="inlineStr"/>
      <c r="H418" t="inlineStr"/>
      <c r="I418" t="inlineStr"/>
      <c r="J418" t="inlineStr"/>
      <c r="K418" t="inlineStr"/>
      <c r="L418" t="inlineStr"/>
      <c r="M418" t="inlineStr"/>
      <c r="N418" t="n">
        <v>295</v>
      </c>
      <c r="O418" t="inlineStr"/>
      <c r="P418" t="inlineStr"/>
      <c r="Q418" t="inlineStr"/>
      <c r="R418" t="inlineStr"/>
      <c r="S418" t="inlineStr"/>
      <c r="T418" t="n">
        <v>0</v>
      </c>
      <c r="U418" t="n">
        <v>500000000</v>
      </c>
      <c r="V418" t="inlineStr"/>
      <c r="W418" t="inlineStr">
        <is>
          <t>déterminé</t>
        </is>
      </c>
    </row>
    <row r="419" ht="15" customHeight="1">
      <c r="A419" s="154" t="inlineStr">
        <is>
          <t>Carcasses, fraîches</t>
        </is>
      </c>
      <c r="B419" t="inlineStr">
        <is>
          <t>Vente directe et autoconsommation</t>
        </is>
      </c>
      <c r="C419" t="inlineStr">
        <is>
          <t>Viande bovine</t>
        </is>
      </c>
      <c r="D419" t="inlineStr">
        <is>
          <t>France</t>
        </is>
      </c>
      <c r="E419" t="inlineStr">
        <is>
          <t>2019</t>
        </is>
      </c>
      <c r="F419" t="inlineStr">
        <is>
          <t>kt</t>
        </is>
      </c>
      <c r="G419" t="inlineStr"/>
      <c r="H419" t="inlineStr"/>
      <c r="I419" t="inlineStr"/>
      <c r="J419" t="inlineStr"/>
      <c r="K419" t="inlineStr"/>
      <c r="L419" t="inlineStr"/>
      <c r="M419" t="inlineStr"/>
      <c r="N419" t="n">
        <v>16.6</v>
      </c>
      <c r="O419" t="n">
        <v>0</v>
      </c>
      <c r="P419" t="n">
        <v>49.8</v>
      </c>
      <c r="Q419" t="inlineStr"/>
      <c r="R419" t="inlineStr"/>
      <c r="S419" t="inlineStr"/>
      <c r="T419" t="n">
        <v>0</v>
      </c>
      <c r="U419" t="n">
        <v>500000000</v>
      </c>
      <c r="V419" t="inlineStr"/>
      <c r="W419" t="inlineStr">
        <is>
          <t>libre</t>
        </is>
      </c>
    </row>
    <row r="420" ht="15" customHeight="1">
      <c r="A420" s="154" t="inlineStr">
        <is>
          <t>Carcasses, fraîches</t>
        </is>
      </c>
      <c r="B420" t="inlineStr">
        <is>
          <t>GMS</t>
        </is>
      </c>
      <c r="C420" t="inlineStr">
        <is>
          <t>Viande bovine</t>
        </is>
      </c>
      <c r="D420" t="inlineStr">
        <is>
          <t>France</t>
        </is>
      </c>
      <c r="E420" t="inlineStr">
        <is>
          <t>2019</t>
        </is>
      </c>
      <c r="F420" t="inlineStr">
        <is>
          <t>kt</t>
        </is>
      </c>
      <c r="G420" t="inlineStr"/>
      <c r="H420" t="inlineStr"/>
      <c r="I420" t="inlineStr"/>
      <c r="J420" t="inlineStr"/>
      <c r="K420" t="inlineStr"/>
      <c r="L420" t="inlineStr"/>
      <c r="M420" t="inlineStr"/>
      <c r="N420" t="n">
        <v>161</v>
      </c>
      <c r="O420" t="n">
        <v>0</v>
      </c>
      <c r="P420" t="n">
        <v>295</v>
      </c>
      <c r="Q420" t="inlineStr"/>
      <c r="R420" t="inlineStr"/>
      <c r="S420" t="inlineStr"/>
      <c r="T420" t="n">
        <v>0</v>
      </c>
      <c r="U420" t="n">
        <v>500000000</v>
      </c>
      <c r="V420" t="inlineStr"/>
      <c r="W420" t="inlineStr">
        <is>
          <t>libre</t>
        </is>
      </c>
    </row>
    <row r="421" ht="15" customHeight="1">
      <c r="A421" s="154" t="inlineStr">
        <is>
          <t>Carcasses, fraîches</t>
        </is>
      </c>
      <c r="B421" t="inlineStr">
        <is>
          <t>Boucherie</t>
        </is>
      </c>
      <c r="C421" t="inlineStr">
        <is>
          <t>Viande bovine</t>
        </is>
      </c>
      <c r="D421" t="inlineStr">
        <is>
          <t>France</t>
        </is>
      </c>
      <c r="E421" t="inlineStr">
        <is>
          <t>2019</t>
        </is>
      </c>
      <c r="F421" t="inlineStr">
        <is>
          <t>kt</t>
        </is>
      </c>
      <c r="G421" t="inlineStr"/>
      <c r="H421" t="inlineStr"/>
      <c r="I421" t="inlineStr"/>
      <c r="J421" t="inlineStr"/>
      <c r="K421" t="inlineStr"/>
      <c r="L421" t="inlineStr"/>
      <c r="M421" t="inlineStr"/>
      <c r="N421" t="n">
        <v>25.1</v>
      </c>
      <c r="O421" t="n">
        <v>0</v>
      </c>
      <c r="P421" t="n">
        <v>144</v>
      </c>
      <c r="Q421" t="inlineStr"/>
      <c r="R421" t="inlineStr"/>
      <c r="S421" t="inlineStr"/>
      <c r="T421" t="n">
        <v>0</v>
      </c>
      <c r="U421" t="n">
        <v>500000000</v>
      </c>
      <c r="V421" t="inlineStr"/>
      <c r="W421" t="inlineStr">
        <is>
          <t>libre</t>
        </is>
      </c>
    </row>
    <row r="422" ht="15" customHeight="1">
      <c r="A422" s="154" t="inlineStr">
        <is>
          <t>Carcasses, fraîches</t>
        </is>
      </c>
      <c r="B422" t="inlineStr">
        <is>
          <t>RHD</t>
        </is>
      </c>
      <c r="C422" t="inlineStr">
        <is>
          <t>Viande bovine</t>
        </is>
      </c>
      <c r="D422" t="inlineStr">
        <is>
          <t>France</t>
        </is>
      </c>
      <c r="E422" t="inlineStr">
        <is>
          <t>2019</t>
        </is>
      </c>
      <c r="F422" t="inlineStr">
        <is>
          <t>kt</t>
        </is>
      </c>
      <c r="G422" t="inlineStr"/>
      <c r="H422" t="inlineStr"/>
      <c r="I422" t="inlineStr"/>
      <c r="J422" t="inlineStr"/>
      <c r="K422" t="inlineStr"/>
      <c r="L422" t="inlineStr"/>
      <c r="M422" t="inlineStr"/>
      <c r="N422" t="n">
        <v>61.4</v>
      </c>
      <c r="O422" t="n">
        <v>0</v>
      </c>
      <c r="P422" t="n">
        <v>281</v>
      </c>
      <c r="Q422" t="inlineStr"/>
      <c r="R422" t="inlineStr"/>
      <c r="S422" t="inlineStr"/>
      <c r="T422" t="n">
        <v>0</v>
      </c>
      <c r="U422" t="n">
        <v>500000000</v>
      </c>
      <c r="V422" t="inlineStr"/>
      <c r="W422" t="inlineStr">
        <is>
          <t>libre</t>
        </is>
      </c>
    </row>
    <row r="423" ht="15" customHeight="1">
      <c r="A423" s="154" t="inlineStr">
        <is>
          <t>Carcasses, fraîches</t>
        </is>
      </c>
      <c r="B423" t="inlineStr">
        <is>
          <t>Autres IAA</t>
        </is>
      </c>
      <c r="C423" t="inlineStr">
        <is>
          <t>Viande bovine</t>
        </is>
      </c>
      <c r="D423" t="inlineStr">
        <is>
          <t>France</t>
        </is>
      </c>
      <c r="E423" t="inlineStr">
        <is>
          <t>2019</t>
        </is>
      </c>
      <c r="F423" t="inlineStr">
        <is>
          <t>kt</t>
        </is>
      </c>
      <c r="G423" t="inlineStr"/>
      <c r="H423" t="inlineStr"/>
      <c r="I423" t="inlineStr"/>
      <c r="J423" t="inlineStr"/>
      <c r="K423" t="inlineStr"/>
      <c r="L423" t="inlineStr"/>
      <c r="M423" t="inlineStr"/>
      <c r="N423" t="n">
        <v>30.6</v>
      </c>
      <c r="O423" t="n">
        <v>0</v>
      </c>
      <c r="P423" t="n">
        <v>107</v>
      </c>
      <c r="Q423" t="inlineStr"/>
      <c r="R423" t="inlineStr"/>
      <c r="S423" t="inlineStr"/>
      <c r="T423" t="n">
        <v>0</v>
      </c>
      <c r="U423" t="n">
        <v>500000000</v>
      </c>
      <c r="V423" t="inlineStr"/>
      <c r="W423" t="inlineStr">
        <is>
          <t>libre</t>
        </is>
      </c>
    </row>
    <row r="424" ht="15" customHeight="1">
      <c r="A424" s="154" t="inlineStr">
        <is>
          <t>Carcasses, fraîches</t>
        </is>
      </c>
      <c r="B424" t="inlineStr">
        <is>
          <t>Export</t>
        </is>
      </c>
      <c r="C424" t="inlineStr">
        <is>
          <t>Viande bovine</t>
        </is>
      </c>
      <c r="D424" t="inlineStr">
        <is>
          <t>France</t>
        </is>
      </c>
      <c r="E424" t="inlineStr">
        <is>
          <t>2019</t>
        </is>
      </c>
      <c r="F424" t="inlineStr">
        <is>
          <t>kt</t>
        </is>
      </c>
      <c r="G424" t="inlineStr">
        <is>
          <t>Exportation de carcasses fraîches</t>
        </is>
      </c>
      <c r="H424" t="inlineStr">
        <is>
          <t>Douanes - Eurostat</t>
        </is>
      </c>
      <c r="I424" t="inlineStr">
        <is>
          <t>Les échanges de carcasses congelées sont négligés</t>
        </is>
      </c>
      <c r="J424" t="inlineStr">
        <is>
          <t>Volume</t>
        </is>
      </c>
      <c r="K424" t="inlineStr">
        <is>
          <t>Exportation de carcasses fraîches</t>
        </is>
      </c>
      <c r="L424" t="inlineStr">
        <is>
          <t>Echanges - Eurostat</t>
        </is>
      </c>
      <c r="M424" t="inlineStr">
        <is>
          <t>Très élevée</t>
        </is>
      </c>
      <c r="N424" t="n">
        <v>47.8</v>
      </c>
      <c r="O424" t="inlineStr"/>
      <c r="P424" t="inlineStr"/>
      <c r="Q424" t="n">
        <v>47.78</v>
      </c>
      <c r="R424" t="n">
        <v>2.39</v>
      </c>
      <c r="S424" t="n">
        <v>0.1</v>
      </c>
      <c r="T424" t="n">
        <v>0</v>
      </c>
      <c r="U424" t="n">
        <v>500000000</v>
      </c>
      <c r="V424" t="n">
        <v>0</v>
      </c>
      <c r="W424" t="inlineStr">
        <is>
          <t>mesuré</t>
        </is>
      </c>
    </row>
    <row r="425" ht="15" customHeight="1">
      <c r="A425" s="154" t="inlineStr">
        <is>
          <t>Carcasses, fraîches</t>
        </is>
      </c>
      <c r="B425" t="inlineStr">
        <is>
          <t>Alimentation humaine</t>
        </is>
      </c>
      <c r="C425" t="inlineStr">
        <is>
          <t>Viande bovine</t>
        </is>
      </c>
      <c r="D425" t="inlineStr">
        <is>
          <t>France</t>
        </is>
      </c>
      <c r="E425" t="inlineStr">
        <is>
          <t>2019</t>
        </is>
      </c>
      <c r="F425" t="inlineStr">
        <is>
          <t>kt</t>
        </is>
      </c>
      <c r="G425" t="inlineStr"/>
      <c r="H425" t="inlineStr"/>
      <c r="I425" t="inlineStr"/>
      <c r="J425" t="inlineStr"/>
      <c r="K425" t="inlineStr"/>
      <c r="L425" t="inlineStr"/>
      <c r="M425" t="inlineStr"/>
      <c r="N425" t="n">
        <v>295</v>
      </c>
      <c r="O425" t="inlineStr"/>
      <c r="P425" t="inlineStr"/>
      <c r="Q425" t="inlineStr"/>
      <c r="R425" t="inlineStr"/>
      <c r="S425" t="inlineStr"/>
      <c r="T425" t="n">
        <v>0</v>
      </c>
      <c r="U425" t="n">
        <v>500000000</v>
      </c>
      <c r="V425" t="inlineStr"/>
      <c r="W425" t="inlineStr">
        <is>
          <t>déterminé</t>
        </is>
      </c>
    </row>
    <row r="426" ht="15" customHeight="1">
      <c r="A426" s="154" t="inlineStr">
        <is>
          <t>Carcasses, fraîches</t>
        </is>
      </c>
      <c r="B426" t="inlineStr">
        <is>
          <t>Circuits spécialisés</t>
        </is>
      </c>
      <c r="C426" t="inlineStr">
        <is>
          <t>Viande bovine</t>
        </is>
      </c>
      <c r="D426" t="inlineStr">
        <is>
          <t>France</t>
        </is>
      </c>
      <c r="E426" t="inlineStr">
        <is>
          <t>2019</t>
        </is>
      </c>
      <c r="F426" t="inlineStr">
        <is>
          <t>kt</t>
        </is>
      </c>
      <c r="G426" t="inlineStr"/>
      <c r="H426" t="inlineStr"/>
      <c r="I426" t="inlineStr"/>
      <c r="J426" t="inlineStr"/>
      <c r="K426" t="inlineStr"/>
      <c r="L426" t="inlineStr"/>
      <c r="M426" t="inlineStr"/>
      <c r="N426" t="n">
        <v>25.1</v>
      </c>
      <c r="O426" t="n">
        <v>0</v>
      </c>
      <c r="P426" t="n">
        <v>144</v>
      </c>
      <c r="Q426" t="inlineStr"/>
      <c r="R426" t="inlineStr"/>
      <c r="S426" t="inlineStr"/>
      <c r="T426" t="n">
        <v>0</v>
      </c>
      <c r="U426" t="n">
        <v>500000000</v>
      </c>
      <c r="V426" t="inlineStr"/>
      <c r="W426" t="inlineStr">
        <is>
          <t>libre</t>
        </is>
      </c>
    </row>
    <row r="427" ht="15" customHeight="1">
      <c r="A427" s="154" t="inlineStr">
        <is>
          <t>Carcasses, fraîches</t>
        </is>
      </c>
      <c r="B427" t="inlineStr">
        <is>
          <t>Ménages</t>
        </is>
      </c>
      <c r="C427" t="inlineStr">
        <is>
          <t>Viande bovine</t>
        </is>
      </c>
      <c r="D427" t="inlineStr">
        <is>
          <t>France</t>
        </is>
      </c>
      <c r="E427" t="inlineStr">
        <is>
          <t>2019</t>
        </is>
      </c>
      <c r="F427" t="inlineStr">
        <is>
          <t>kt</t>
        </is>
      </c>
      <c r="G427" t="inlineStr"/>
      <c r="H427" t="inlineStr"/>
      <c r="I427" t="inlineStr"/>
      <c r="J427" t="inlineStr"/>
      <c r="K427" t="inlineStr"/>
      <c r="L427" t="inlineStr"/>
      <c r="M427" t="inlineStr"/>
      <c r="N427" t="n">
        <v>186</v>
      </c>
      <c r="O427" t="n">
        <v>0</v>
      </c>
      <c r="P427" t="n">
        <v>295</v>
      </c>
      <c r="Q427" t="inlineStr"/>
      <c r="R427" t="inlineStr"/>
      <c r="S427" t="inlineStr"/>
      <c r="T427" t="n">
        <v>0</v>
      </c>
      <c r="U427" t="n">
        <v>500000000</v>
      </c>
      <c r="V427" t="inlineStr"/>
      <c r="W427" t="inlineStr">
        <is>
          <t>libre</t>
        </is>
      </c>
    </row>
    <row r="428" ht="15" customHeight="1">
      <c r="A428" s="154" t="inlineStr">
        <is>
          <t>Carcasses, fraîches</t>
        </is>
      </c>
      <c r="B428" t="inlineStr">
        <is>
          <t>Circuits généralistes</t>
        </is>
      </c>
      <c r="C428" t="inlineStr">
        <is>
          <t>Viande bovine</t>
        </is>
      </c>
      <c r="D428" t="inlineStr">
        <is>
          <t>France</t>
        </is>
      </c>
      <c r="E428" t="inlineStr">
        <is>
          <t>2019</t>
        </is>
      </c>
      <c r="F428" t="inlineStr">
        <is>
          <t>kt</t>
        </is>
      </c>
      <c r="G428" t="inlineStr"/>
      <c r="H428" t="inlineStr"/>
      <c r="I428" t="inlineStr"/>
      <c r="J428" t="inlineStr"/>
      <c r="K428" t="inlineStr"/>
      <c r="L428" t="inlineStr"/>
      <c r="M428" t="inlineStr"/>
      <c r="N428" t="n">
        <v>161</v>
      </c>
      <c r="O428" t="n">
        <v>0</v>
      </c>
      <c r="P428" t="n">
        <v>295</v>
      </c>
      <c r="Q428" t="inlineStr"/>
      <c r="R428" t="inlineStr"/>
      <c r="S428" t="inlineStr"/>
      <c r="T428" t="n">
        <v>0</v>
      </c>
      <c r="U428" t="n">
        <v>500000000</v>
      </c>
      <c r="V428" t="inlineStr"/>
      <c r="W428" t="inlineStr">
        <is>
          <t>libre</t>
        </is>
      </c>
    </row>
    <row r="429" ht="15" customHeight="1">
      <c r="A429" s="154" t="inlineStr">
        <is>
          <t>Carcasses, fraîches</t>
        </is>
      </c>
      <c r="B429" t="inlineStr">
        <is>
          <t>Usages alimentaires</t>
        </is>
      </c>
      <c r="C429" t="inlineStr">
        <is>
          <t>Viande bovine</t>
        </is>
      </c>
      <c r="D429" t="inlineStr">
        <is>
          <t>France</t>
        </is>
      </c>
      <c r="E429" t="inlineStr">
        <is>
          <t>2019</t>
        </is>
      </c>
      <c r="F429" t="inlineStr">
        <is>
          <t>kt</t>
        </is>
      </c>
      <c r="G429" t="inlineStr"/>
      <c r="H429" t="inlineStr"/>
      <c r="I429" t="inlineStr"/>
      <c r="J429" t="inlineStr"/>
      <c r="K429" t="inlineStr"/>
      <c r="L429" t="inlineStr"/>
      <c r="M429" t="inlineStr"/>
      <c r="N429" t="n">
        <v>295</v>
      </c>
      <c r="O429" t="inlineStr"/>
      <c r="P429" t="inlineStr"/>
      <c r="Q429" t="inlineStr"/>
      <c r="R429" t="inlineStr"/>
      <c r="S429" t="inlineStr"/>
      <c r="T429" t="n">
        <v>0</v>
      </c>
      <c r="U429" t="n">
        <v>500000000</v>
      </c>
      <c r="V429" t="inlineStr"/>
      <c r="W429" t="inlineStr">
        <is>
          <t>déterminé</t>
        </is>
      </c>
    </row>
    <row r="430" ht="15" customHeight="1">
      <c r="A430" s="154" t="inlineStr">
        <is>
          <t>Carcasses, fraîches</t>
        </is>
      </c>
      <c r="B430" t="inlineStr">
        <is>
          <t>Débouchés</t>
        </is>
      </c>
      <c r="C430" t="inlineStr">
        <is>
          <t>Viande bovine</t>
        </is>
      </c>
      <c r="D430" t="inlineStr">
        <is>
          <t>France</t>
        </is>
      </c>
      <c r="E430" t="inlineStr">
        <is>
          <t>2019</t>
        </is>
      </c>
      <c r="F430" t="inlineStr">
        <is>
          <t>kt</t>
        </is>
      </c>
      <c r="G430" t="inlineStr"/>
      <c r="H430" t="inlineStr"/>
      <c r="I430" t="inlineStr"/>
      <c r="J430" t="inlineStr"/>
      <c r="K430" t="inlineStr"/>
      <c r="L430" t="inlineStr"/>
      <c r="M430" t="inlineStr"/>
      <c r="N430" t="n">
        <v>295</v>
      </c>
      <c r="O430" t="inlineStr"/>
      <c r="P430" t="inlineStr"/>
      <c r="Q430" t="inlineStr"/>
      <c r="R430" t="inlineStr"/>
      <c r="S430" t="inlineStr"/>
      <c r="T430" t="n">
        <v>0</v>
      </c>
      <c r="U430" t="n">
        <v>500000000</v>
      </c>
      <c r="V430" t="inlineStr"/>
      <c r="W430" t="inlineStr">
        <is>
          <t>déterminé</t>
        </is>
      </c>
    </row>
    <row r="431" ht="15" customHeight="1">
      <c r="A431" s="154" t="inlineStr">
        <is>
          <t>Morceaux</t>
        </is>
      </c>
      <c r="B431" t="inlineStr">
        <is>
          <t>Vente directe et autoconsommation</t>
        </is>
      </c>
      <c r="C431" t="inlineStr">
        <is>
          <t>Viande bovine</t>
        </is>
      </c>
      <c r="D431" t="inlineStr">
        <is>
          <t>France</t>
        </is>
      </c>
      <c r="E431" t="inlineStr">
        <is>
          <t>2019</t>
        </is>
      </c>
      <c r="F431" t="inlineStr">
        <is>
          <t>kt</t>
        </is>
      </c>
      <c r="G431" t="inlineStr"/>
      <c r="H431" t="inlineStr"/>
      <c r="I431" t="inlineStr"/>
      <c r="J431" t="inlineStr"/>
      <c r="K431" t="inlineStr"/>
      <c r="L431" t="inlineStr"/>
      <c r="M431" t="inlineStr"/>
      <c r="N431" t="n">
        <v>33.1</v>
      </c>
      <c r="O431" t="n">
        <v>0</v>
      </c>
      <c r="P431" t="n">
        <v>49.8</v>
      </c>
      <c r="Q431" t="inlineStr"/>
      <c r="R431" t="inlineStr"/>
      <c r="S431" t="inlineStr"/>
      <c r="T431" t="n">
        <v>0</v>
      </c>
      <c r="U431" t="n">
        <v>500000000</v>
      </c>
      <c r="V431" t="inlineStr"/>
      <c r="W431" t="inlineStr">
        <is>
          <t>libre</t>
        </is>
      </c>
    </row>
    <row r="432" ht="15" customHeight="1">
      <c r="A432" s="154" t="inlineStr">
        <is>
          <t>Morceaux</t>
        </is>
      </c>
      <c r="B432" t="inlineStr">
        <is>
          <t>GMS</t>
        </is>
      </c>
      <c r="C432" t="inlineStr">
        <is>
          <t>Viande bovine</t>
        </is>
      </c>
      <c r="D432" t="inlineStr">
        <is>
          <t>France</t>
        </is>
      </c>
      <c r="E432" t="inlineStr">
        <is>
          <t>2019</t>
        </is>
      </c>
      <c r="F432" t="inlineStr">
        <is>
          <t>kt</t>
        </is>
      </c>
      <c r="G432" t="inlineStr"/>
      <c r="H432" t="inlineStr"/>
      <c r="I432" t="inlineStr"/>
      <c r="J432" t="inlineStr"/>
      <c r="K432" t="inlineStr"/>
      <c r="L432" t="inlineStr"/>
      <c r="M432" t="inlineStr"/>
      <c r="N432" t="n">
        <v>305</v>
      </c>
      <c r="O432" t="n">
        <v>172</v>
      </c>
      <c r="P432" t="n">
        <v>454</v>
      </c>
      <c r="Q432" t="inlineStr"/>
      <c r="R432" t="inlineStr"/>
      <c r="S432" t="inlineStr"/>
      <c r="T432" t="n">
        <v>0</v>
      </c>
      <c r="U432" t="n">
        <v>500000000</v>
      </c>
      <c r="V432" t="inlineStr"/>
      <c r="W432" t="inlineStr">
        <is>
          <t>libre</t>
        </is>
      </c>
    </row>
    <row r="433" ht="15" customHeight="1">
      <c r="A433" s="154" t="inlineStr">
        <is>
          <t>Morceaux</t>
        </is>
      </c>
      <c r="B433" t="inlineStr">
        <is>
          <t>Boucherie</t>
        </is>
      </c>
      <c r="C433" t="inlineStr">
        <is>
          <t>Viande bovine</t>
        </is>
      </c>
      <c r="D433" t="inlineStr">
        <is>
          <t>France</t>
        </is>
      </c>
      <c r="E433" t="inlineStr">
        <is>
          <t>2019</t>
        </is>
      </c>
      <c r="F433" t="inlineStr">
        <is>
          <t>kt</t>
        </is>
      </c>
      <c r="G433" t="inlineStr"/>
      <c r="H433" t="inlineStr"/>
      <c r="I433" t="inlineStr"/>
      <c r="J433" t="inlineStr"/>
      <c r="K433" t="inlineStr"/>
      <c r="L433" t="inlineStr"/>
      <c r="M433" t="inlineStr"/>
      <c r="N433" t="n">
        <v>119</v>
      </c>
      <c r="O433" t="n">
        <v>0</v>
      </c>
      <c r="P433" t="n">
        <v>144</v>
      </c>
      <c r="Q433" t="inlineStr"/>
      <c r="R433" t="inlineStr"/>
      <c r="S433" t="inlineStr"/>
      <c r="T433" t="n">
        <v>0</v>
      </c>
      <c r="U433" t="n">
        <v>500000000</v>
      </c>
      <c r="V433" t="inlineStr"/>
      <c r="W433" t="inlineStr">
        <is>
          <t>libre</t>
        </is>
      </c>
    </row>
    <row r="434" ht="15" customHeight="1">
      <c r="A434" s="154" t="inlineStr">
        <is>
          <t>Morceaux</t>
        </is>
      </c>
      <c r="B434" t="inlineStr">
        <is>
          <t>RHD</t>
        </is>
      </c>
      <c r="C434" t="inlineStr">
        <is>
          <t>Viande bovine</t>
        </is>
      </c>
      <c r="D434" t="inlineStr">
        <is>
          <t>France</t>
        </is>
      </c>
      <c r="E434" t="inlineStr">
        <is>
          <t>2019</t>
        </is>
      </c>
      <c r="F434" t="inlineStr">
        <is>
          <t>kt</t>
        </is>
      </c>
      <c r="G434" t="inlineStr"/>
      <c r="H434" t="inlineStr"/>
      <c r="I434" t="inlineStr"/>
      <c r="J434" t="inlineStr"/>
      <c r="K434" t="inlineStr"/>
      <c r="L434" t="inlineStr"/>
      <c r="M434" t="inlineStr"/>
      <c r="N434" t="n">
        <v>220</v>
      </c>
      <c r="O434" t="n">
        <v>0</v>
      </c>
      <c r="P434" t="n">
        <v>281</v>
      </c>
      <c r="Q434" t="inlineStr"/>
      <c r="R434" t="inlineStr"/>
      <c r="S434" t="inlineStr"/>
      <c r="T434" t="n">
        <v>0</v>
      </c>
      <c r="U434" t="n">
        <v>500000000</v>
      </c>
      <c r="V434" t="inlineStr"/>
      <c r="W434" t="inlineStr">
        <is>
          <t>libre</t>
        </is>
      </c>
    </row>
    <row r="435" ht="15" customHeight="1">
      <c r="A435" s="154" t="inlineStr">
        <is>
          <t>Morceaux</t>
        </is>
      </c>
      <c r="B435" t="inlineStr">
        <is>
          <t>Autres IAA</t>
        </is>
      </c>
      <c r="C435" t="inlineStr">
        <is>
          <t>Viande bovine</t>
        </is>
      </c>
      <c r="D435" t="inlineStr">
        <is>
          <t>France</t>
        </is>
      </c>
      <c r="E435" t="inlineStr">
        <is>
          <t>2019</t>
        </is>
      </c>
      <c r="F435" t="inlineStr">
        <is>
          <t>kt</t>
        </is>
      </c>
      <c r="G435" t="inlineStr"/>
      <c r="H435" t="inlineStr"/>
      <c r="I435" t="inlineStr"/>
      <c r="J435" t="inlineStr"/>
      <c r="K435" t="inlineStr"/>
      <c r="L435" t="inlineStr"/>
      <c r="M435" t="inlineStr"/>
      <c r="N435" t="n">
        <v>76.8</v>
      </c>
      <c r="O435" t="n">
        <v>0</v>
      </c>
      <c r="P435" t="n">
        <v>107</v>
      </c>
      <c r="Q435" t="inlineStr"/>
      <c r="R435" t="inlineStr"/>
      <c r="S435" t="inlineStr"/>
      <c r="T435" t="n">
        <v>0</v>
      </c>
      <c r="U435" t="n">
        <v>500000000</v>
      </c>
      <c r="V435" t="inlineStr"/>
      <c r="W435" t="inlineStr">
        <is>
          <t>libre</t>
        </is>
      </c>
    </row>
    <row r="436" ht="15" customHeight="1">
      <c r="A436" s="154" t="inlineStr">
        <is>
          <t>Morceaux</t>
        </is>
      </c>
      <c r="B436" t="inlineStr">
        <is>
          <t>Export</t>
        </is>
      </c>
      <c r="C436" t="inlineStr">
        <is>
          <t>Viande bovine</t>
        </is>
      </c>
      <c r="D436" t="inlineStr">
        <is>
          <t>France</t>
        </is>
      </c>
      <c r="E436" t="inlineStr">
        <is>
          <t>2019</t>
        </is>
      </c>
      <c r="F436" t="inlineStr">
        <is>
          <t>kt</t>
        </is>
      </c>
      <c r="G436" t="inlineStr"/>
      <c r="H436" t="inlineStr"/>
      <c r="I436" t="inlineStr"/>
      <c r="J436" t="inlineStr"/>
      <c r="K436" t="inlineStr"/>
      <c r="L436" t="inlineStr"/>
      <c r="M436" t="inlineStr"/>
      <c r="N436" t="n">
        <v>151</v>
      </c>
      <c r="O436" t="inlineStr"/>
      <c r="P436" t="inlineStr"/>
      <c r="Q436" t="inlineStr"/>
      <c r="R436" t="inlineStr"/>
      <c r="S436" t="inlineStr"/>
      <c r="T436" t="n">
        <v>0</v>
      </c>
      <c r="U436" t="n">
        <v>500000000</v>
      </c>
      <c r="V436" t="inlineStr"/>
      <c r="W436" t="inlineStr">
        <is>
          <t>déterminé</t>
        </is>
      </c>
    </row>
    <row r="437" ht="15" customHeight="1">
      <c r="A437" s="154" t="inlineStr">
        <is>
          <t>Morceaux</t>
        </is>
      </c>
      <c r="B437" t="inlineStr">
        <is>
          <t>Alimentation humaine</t>
        </is>
      </c>
      <c r="C437" t="inlineStr">
        <is>
          <t>Viande bovine</t>
        </is>
      </c>
      <c r="D437" t="inlineStr">
        <is>
          <t>France</t>
        </is>
      </c>
      <c r="E437" t="inlineStr">
        <is>
          <t>2019</t>
        </is>
      </c>
      <c r="F437" t="inlineStr">
        <is>
          <t>kt</t>
        </is>
      </c>
      <c r="G437" t="inlineStr"/>
      <c r="H437" t="inlineStr"/>
      <c r="I437" t="inlineStr"/>
      <c r="J437" t="inlineStr"/>
      <c r="K437" t="inlineStr"/>
      <c r="L437" t="inlineStr"/>
      <c r="M437" t="inlineStr"/>
      <c r="N437" t="n">
        <v>754</v>
      </c>
      <c r="O437" t="inlineStr"/>
      <c r="P437" t="inlineStr"/>
      <c r="Q437" t="inlineStr"/>
      <c r="R437" t="inlineStr"/>
      <c r="S437" t="inlineStr"/>
      <c r="T437" t="n">
        <v>0</v>
      </c>
      <c r="U437" t="n">
        <v>500000000</v>
      </c>
      <c r="V437" t="inlineStr"/>
      <c r="W437" t="inlineStr">
        <is>
          <t>déterminé</t>
        </is>
      </c>
    </row>
    <row r="438" ht="15" customHeight="1">
      <c r="A438" s="154" t="inlineStr">
        <is>
          <t>Morceaux</t>
        </is>
      </c>
      <c r="B438" t="inlineStr">
        <is>
          <t>Circuits spécialisés</t>
        </is>
      </c>
      <c r="C438" t="inlineStr">
        <is>
          <t>Viande bovine</t>
        </is>
      </c>
      <c r="D438" t="inlineStr">
        <is>
          <t>France</t>
        </is>
      </c>
      <c r="E438" t="inlineStr">
        <is>
          <t>2019</t>
        </is>
      </c>
      <c r="F438" t="inlineStr">
        <is>
          <t>kt</t>
        </is>
      </c>
      <c r="G438" t="inlineStr"/>
      <c r="H438" t="inlineStr"/>
      <c r="I438" t="inlineStr"/>
      <c r="J438" t="inlineStr"/>
      <c r="K438" t="inlineStr"/>
      <c r="L438" t="inlineStr"/>
      <c r="M438" t="inlineStr"/>
      <c r="N438" t="n">
        <v>119</v>
      </c>
      <c r="O438" t="n">
        <v>0</v>
      </c>
      <c r="P438" t="n">
        <v>144</v>
      </c>
      <c r="Q438" t="inlineStr"/>
      <c r="R438" t="inlineStr"/>
      <c r="S438" t="inlineStr"/>
      <c r="T438" t="n">
        <v>0</v>
      </c>
      <c r="U438" t="n">
        <v>500000000</v>
      </c>
      <c r="V438" t="inlineStr"/>
      <c r="W438" t="inlineStr">
        <is>
          <t>libre</t>
        </is>
      </c>
    </row>
    <row r="439" ht="15" customHeight="1">
      <c r="A439" s="154" t="inlineStr">
        <is>
          <t>Morceaux</t>
        </is>
      </c>
      <c r="B439" t="inlineStr">
        <is>
          <t>Ménages</t>
        </is>
      </c>
      <c r="C439" t="inlineStr">
        <is>
          <t>Viande bovine</t>
        </is>
      </c>
      <c r="D439" t="inlineStr">
        <is>
          <t>France</t>
        </is>
      </c>
      <c r="E439" t="inlineStr">
        <is>
          <t>2019</t>
        </is>
      </c>
      <c r="F439" t="inlineStr">
        <is>
          <t>kt</t>
        </is>
      </c>
      <c r="G439" t="inlineStr"/>
      <c r="H439" t="inlineStr"/>
      <c r="I439" t="inlineStr"/>
      <c r="J439" t="inlineStr"/>
      <c r="K439" t="inlineStr"/>
      <c r="L439" t="inlineStr"/>
      <c r="M439" t="inlineStr"/>
      <c r="N439" t="n">
        <v>425</v>
      </c>
      <c r="O439" t="n">
        <v>316</v>
      </c>
      <c r="P439" t="n">
        <v>470.1</v>
      </c>
      <c r="Q439" t="inlineStr"/>
      <c r="R439" t="inlineStr"/>
      <c r="S439" t="inlineStr"/>
      <c r="T439" t="n">
        <v>0</v>
      </c>
      <c r="U439" t="n">
        <v>500000000</v>
      </c>
      <c r="V439" t="inlineStr"/>
      <c r="W439" t="inlineStr">
        <is>
          <t>libre</t>
        </is>
      </c>
    </row>
    <row r="440" ht="15" customHeight="1">
      <c r="A440" s="154" t="inlineStr">
        <is>
          <t>Morceaux</t>
        </is>
      </c>
      <c r="B440" t="inlineStr">
        <is>
          <t>Circuits généralistes</t>
        </is>
      </c>
      <c r="C440" t="inlineStr">
        <is>
          <t>Viande bovine</t>
        </is>
      </c>
      <c r="D440" t="inlineStr">
        <is>
          <t>France</t>
        </is>
      </c>
      <c r="E440" t="inlineStr">
        <is>
          <t>2019</t>
        </is>
      </c>
      <c r="F440" t="inlineStr">
        <is>
          <t>kt</t>
        </is>
      </c>
      <c r="G440" t="inlineStr"/>
      <c r="H440" t="inlineStr"/>
      <c r="I440" t="inlineStr"/>
      <c r="J440" t="inlineStr"/>
      <c r="K440" t="inlineStr"/>
      <c r="L440" t="inlineStr"/>
      <c r="M440" t="inlineStr"/>
      <c r="N440" t="n">
        <v>305</v>
      </c>
      <c r="O440" t="n">
        <v>172</v>
      </c>
      <c r="P440" t="n">
        <v>454</v>
      </c>
      <c r="Q440" t="inlineStr"/>
      <c r="R440" t="inlineStr"/>
      <c r="S440" t="inlineStr"/>
      <c r="T440" t="n">
        <v>0</v>
      </c>
      <c r="U440" t="n">
        <v>500000000</v>
      </c>
      <c r="V440" t="inlineStr"/>
      <c r="W440" t="inlineStr">
        <is>
          <t>libre</t>
        </is>
      </c>
    </row>
    <row r="441" ht="15" customHeight="1">
      <c r="A441" s="154" t="inlineStr">
        <is>
          <t>Morceaux</t>
        </is>
      </c>
      <c r="B441" t="inlineStr">
        <is>
          <t>Usages alimentaires</t>
        </is>
      </c>
      <c r="C441" t="inlineStr">
        <is>
          <t>Viande bovine</t>
        </is>
      </c>
      <c r="D441" t="inlineStr">
        <is>
          <t>France</t>
        </is>
      </c>
      <c r="E441" t="inlineStr">
        <is>
          <t>2019</t>
        </is>
      </c>
      <c r="F441" t="inlineStr">
        <is>
          <t>kt</t>
        </is>
      </c>
      <c r="G441" t="inlineStr"/>
      <c r="H441" t="inlineStr"/>
      <c r="I441" t="inlineStr"/>
      <c r="J441" t="inlineStr"/>
      <c r="K441" t="inlineStr"/>
      <c r="L441" t="inlineStr"/>
      <c r="M441" t="inlineStr"/>
      <c r="N441" t="n">
        <v>754</v>
      </c>
      <c r="O441" t="inlineStr"/>
      <c r="P441" t="inlineStr"/>
      <c r="Q441" t="inlineStr"/>
      <c r="R441" t="inlineStr"/>
      <c r="S441" t="inlineStr"/>
      <c r="T441" t="n">
        <v>0</v>
      </c>
      <c r="U441" t="n">
        <v>500000000</v>
      </c>
      <c r="V441" t="inlineStr"/>
      <c r="W441" t="inlineStr">
        <is>
          <t>déterminé</t>
        </is>
      </c>
    </row>
    <row r="442" ht="15" customHeight="1">
      <c r="A442" s="154" t="inlineStr">
        <is>
          <t>Morceaux</t>
        </is>
      </c>
      <c r="B442" t="inlineStr">
        <is>
          <t>Débouchés</t>
        </is>
      </c>
      <c r="C442" t="inlineStr">
        <is>
          <t>Viande bovine</t>
        </is>
      </c>
      <c r="D442" t="inlineStr">
        <is>
          <t>France</t>
        </is>
      </c>
      <c r="E442" t="inlineStr">
        <is>
          <t>2019</t>
        </is>
      </c>
      <c r="F442" t="inlineStr">
        <is>
          <t>kt</t>
        </is>
      </c>
      <c r="G442" t="inlineStr"/>
      <c r="H442" t="inlineStr"/>
      <c r="I442" t="inlineStr"/>
      <c r="J442" t="inlineStr"/>
      <c r="K442" t="inlineStr"/>
      <c r="L442" t="inlineStr"/>
      <c r="M442" t="inlineStr"/>
      <c r="N442" t="n">
        <v>754</v>
      </c>
      <c r="O442" t="inlineStr"/>
      <c r="P442" t="inlineStr"/>
      <c r="Q442" t="inlineStr"/>
      <c r="R442" t="inlineStr"/>
      <c r="S442" t="inlineStr"/>
      <c r="T442" t="n">
        <v>0</v>
      </c>
      <c r="U442" t="n">
        <v>500000000</v>
      </c>
      <c r="V442" t="inlineStr"/>
      <c r="W442" t="inlineStr">
        <is>
          <t>déterminé</t>
        </is>
      </c>
    </row>
    <row r="443" ht="15" customHeight="1">
      <c r="A443" s="154" t="inlineStr">
        <is>
          <t>Morceaux, frais</t>
        </is>
      </c>
      <c r="B443" t="inlineStr">
        <is>
          <t>Vente directe et autoconsommation</t>
        </is>
      </c>
      <c r="C443" t="inlineStr">
        <is>
          <t>Viande bovine</t>
        </is>
      </c>
      <c r="D443" t="inlineStr">
        <is>
          <t>France</t>
        </is>
      </c>
      <c r="E443" t="inlineStr">
        <is>
          <t>2019</t>
        </is>
      </c>
      <c r="F443" t="inlineStr">
        <is>
          <t>kt</t>
        </is>
      </c>
      <c r="G443" t="inlineStr"/>
      <c r="H443" t="inlineStr"/>
      <c r="I443" t="inlineStr"/>
      <c r="J443" t="inlineStr"/>
      <c r="K443" t="inlineStr"/>
      <c r="L443" t="inlineStr"/>
      <c r="M443" t="inlineStr"/>
      <c r="N443" t="n">
        <v>30.5</v>
      </c>
      <c r="O443" t="n">
        <v>0</v>
      </c>
      <c r="P443" t="n">
        <v>49.8</v>
      </c>
      <c r="Q443" t="inlineStr"/>
      <c r="R443" t="inlineStr"/>
      <c r="S443" t="inlineStr"/>
      <c r="T443" t="n">
        <v>0</v>
      </c>
      <c r="U443" t="n">
        <v>500000000</v>
      </c>
      <c r="V443" t="inlineStr"/>
      <c r="W443" t="inlineStr">
        <is>
          <t>libre</t>
        </is>
      </c>
    </row>
    <row r="444" ht="15" customHeight="1">
      <c r="A444" s="154" t="inlineStr">
        <is>
          <t>Morceaux, frais</t>
        </is>
      </c>
      <c r="B444" t="inlineStr">
        <is>
          <t>GMS</t>
        </is>
      </c>
      <c r="C444" t="inlineStr">
        <is>
          <t>Viande bovine</t>
        </is>
      </c>
      <c r="D444" t="inlineStr">
        <is>
          <t>France</t>
        </is>
      </c>
      <c r="E444" t="inlineStr">
        <is>
          <t>2019</t>
        </is>
      </c>
      <c r="F444" t="inlineStr">
        <is>
          <t>kt</t>
        </is>
      </c>
      <c r="G444" t="inlineStr"/>
      <c r="H444" t="inlineStr"/>
      <c r="I444" t="inlineStr"/>
      <c r="J444" t="inlineStr"/>
      <c r="K444" t="inlineStr"/>
      <c r="L444" t="inlineStr"/>
      <c r="M444" t="inlineStr"/>
      <c r="N444" t="n">
        <v>159</v>
      </c>
      <c r="O444" t="n">
        <v>0</v>
      </c>
      <c r="P444" t="n">
        <v>454</v>
      </c>
      <c r="Q444" t="inlineStr"/>
      <c r="R444" t="inlineStr"/>
      <c r="S444" t="inlineStr"/>
      <c r="T444" t="n">
        <v>0</v>
      </c>
      <c r="U444" t="n">
        <v>500000000</v>
      </c>
      <c r="V444" t="inlineStr"/>
      <c r="W444" t="inlineStr">
        <is>
          <t>libre</t>
        </is>
      </c>
    </row>
    <row r="445" ht="15" customHeight="1">
      <c r="A445" s="154" t="inlineStr">
        <is>
          <t>Morceaux, frais</t>
        </is>
      </c>
      <c r="B445" t="inlineStr">
        <is>
          <t>Boucherie</t>
        </is>
      </c>
      <c r="C445" t="inlineStr">
        <is>
          <t>Viande bovine</t>
        </is>
      </c>
      <c r="D445" t="inlineStr">
        <is>
          <t>France</t>
        </is>
      </c>
      <c r="E445" t="inlineStr">
        <is>
          <t>2019</t>
        </is>
      </c>
      <c r="F445" t="inlineStr">
        <is>
          <t>kt</t>
        </is>
      </c>
      <c r="G445" t="inlineStr"/>
      <c r="H445" t="inlineStr"/>
      <c r="I445" t="inlineStr"/>
      <c r="J445" t="inlineStr"/>
      <c r="K445" t="inlineStr"/>
      <c r="L445" t="inlineStr"/>
      <c r="M445" t="inlineStr"/>
      <c r="N445" t="n">
        <v>66</v>
      </c>
      <c r="O445" t="n">
        <v>0</v>
      </c>
      <c r="P445" t="n">
        <v>144</v>
      </c>
      <c r="Q445" t="inlineStr"/>
      <c r="R445" t="inlineStr"/>
      <c r="S445" t="inlineStr"/>
      <c r="T445" t="n">
        <v>0</v>
      </c>
      <c r="U445" t="n">
        <v>500000000</v>
      </c>
      <c r="V445" t="inlineStr"/>
      <c r="W445" t="inlineStr">
        <is>
          <t>libre</t>
        </is>
      </c>
    </row>
    <row r="446" ht="15" customHeight="1">
      <c r="A446" s="154" t="inlineStr">
        <is>
          <t>Morceaux, frais</t>
        </is>
      </c>
      <c r="B446" t="inlineStr">
        <is>
          <t>RHD</t>
        </is>
      </c>
      <c r="C446" t="inlineStr">
        <is>
          <t>Viande bovine</t>
        </is>
      </c>
      <c r="D446" t="inlineStr">
        <is>
          <t>France</t>
        </is>
      </c>
      <c r="E446" t="inlineStr">
        <is>
          <t>2019</t>
        </is>
      </c>
      <c r="F446" t="inlineStr">
        <is>
          <t>kt</t>
        </is>
      </c>
      <c r="G446" t="inlineStr"/>
      <c r="H446" t="inlineStr"/>
      <c r="I446" t="inlineStr"/>
      <c r="J446" t="inlineStr"/>
      <c r="K446" t="inlineStr"/>
      <c r="L446" t="inlineStr"/>
      <c r="M446" t="inlineStr"/>
      <c r="N446" t="n">
        <v>135</v>
      </c>
      <c r="O446" t="n">
        <v>0</v>
      </c>
      <c r="P446" t="n">
        <v>281</v>
      </c>
      <c r="Q446" t="inlineStr"/>
      <c r="R446" t="inlineStr"/>
      <c r="S446" t="inlineStr"/>
      <c r="T446" t="n">
        <v>0</v>
      </c>
      <c r="U446" t="n">
        <v>500000000</v>
      </c>
      <c r="V446" t="inlineStr"/>
      <c r="W446" t="inlineStr">
        <is>
          <t>libre</t>
        </is>
      </c>
    </row>
    <row r="447" ht="15" customHeight="1">
      <c r="A447" s="154" t="inlineStr">
        <is>
          <t>Morceaux, frais</t>
        </is>
      </c>
      <c r="B447" t="inlineStr">
        <is>
          <t>Autres IAA</t>
        </is>
      </c>
      <c r="C447" t="inlineStr">
        <is>
          <t>Viande bovine</t>
        </is>
      </c>
      <c r="D447" t="inlineStr">
        <is>
          <t>France</t>
        </is>
      </c>
      <c r="E447" t="inlineStr">
        <is>
          <t>2019</t>
        </is>
      </c>
      <c r="F447" t="inlineStr">
        <is>
          <t>kt</t>
        </is>
      </c>
      <c r="G447" t="inlineStr"/>
      <c r="H447" t="inlineStr"/>
      <c r="I447" t="inlineStr"/>
      <c r="J447" t="inlineStr"/>
      <c r="K447" t="inlineStr"/>
      <c r="L447" t="inlineStr"/>
      <c r="M447" t="inlineStr"/>
      <c r="N447" t="n">
        <v>63.7</v>
      </c>
      <c r="O447" t="n">
        <v>0</v>
      </c>
      <c r="P447" t="n">
        <v>107</v>
      </c>
      <c r="Q447" t="inlineStr"/>
      <c r="R447" t="inlineStr"/>
      <c r="S447" t="inlineStr"/>
      <c r="T447" t="n">
        <v>0</v>
      </c>
      <c r="U447" t="n">
        <v>500000000</v>
      </c>
      <c r="V447" t="inlineStr"/>
      <c r="W447" t="inlineStr">
        <is>
          <t>libre</t>
        </is>
      </c>
    </row>
    <row r="448" ht="15" customHeight="1">
      <c r="A448" s="154" t="inlineStr">
        <is>
          <t>Morceaux, frais</t>
        </is>
      </c>
      <c r="B448" t="inlineStr">
        <is>
          <t>Export</t>
        </is>
      </c>
      <c r="C448" t="inlineStr">
        <is>
          <t>Viande bovine</t>
        </is>
      </c>
      <c r="D448" t="inlineStr">
        <is>
          <t>France</t>
        </is>
      </c>
      <c r="E448" t="inlineStr">
        <is>
          <t>2019</t>
        </is>
      </c>
      <c r="F448" t="inlineStr">
        <is>
          <t>kt</t>
        </is>
      </c>
      <c r="G448" t="inlineStr">
        <is>
          <t>Exportation de morceaux frais</t>
        </is>
      </c>
      <c r="H448" t="inlineStr">
        <is>
          <t>Douanes - Eurostat</t>
        </is>
      </c>
      <c r="I448" t="inlineStr"/>
      <c r="J448" t="inlineStr">
        <is>
          <t>Volume</t>
        </is>
      </c>
      <c r="K448" t="inlineStr">
        <is>
          <t>Exportation de morceaux frais</t>
        </is>
      </c>
      <c r="L448" t="inlineStr">
        <is>
          <t>Echanges - Eurostat</t>
        </is>
      </c>
      <c r="M448" t="inlineStr">
        <is>
          <t>Très élevée</t>
        </is>
      </c>
      <c r="N448" t="n">
        <v>136</v>
      </c>
      <c r="O448" t="inlineStr"/>
      <c r="P448" t="inlineStr"/>
      <c r="Q448" t="n">
        <v>136.36</v>
      </c>
      <c r="R448" t="n">
        <v>6.82</v>
      </c>
      <c r="S448" t="n">
        <v>0.1</v>
      </c>
      <c r="T448" t="n">
        <v>0</v>
      </c>
      <c r="U448" t="n">
        <v>500000000</v>
      </c>
      <c r="V448" t="n">
        <v>0</v>
      </c>
      <c r="W448" t="inlineStr">
        <is>
          <t>mesuré</t>
        </is>
      </c>
    </row>
    <row r="449" ht="15" customHeight="1">
      <c r="A449" s="154" t="inlineStr">
        <is>
          <t>Morceaux, frais</t>
        </is>
      </c>
      <c r="B449" t="inlineStr">
        <is>
          <t>Alimentation humaine</t>
        </is>
      </c>
      <c r="C449" t="inlineStr">
        <is>
          <t>Viande bovine</t>
        </is>
      </c>
      <c r="D449" t="inlineStr">
        <is>
          <t>France</t>
        </is>
      </c>
      <c r="E449" t="inlineStr">
        <is>
          <t>2019</t>
        </is>
      </c>
      <c r="F449" t="inlineStr">
        <is>
          <t>kt</t>
        </is>
      </c>
      <c r="G449" t="inlineStr"/>
      <c r="H449" t="inlineStr"/>
      <c r="I449" t="inlineStr"/>
      <c r="J449" t="inlineStr"/>
      <c r="K449" t="inlineStr"/>
      <c r="L449" t="inlineStr"/>
      <c r="M449" t="inlineStr"/>
      <c r="N449" t="n">
        <v>454</v>
      </c>
      <c r="O449" t="inlineStr"/>
      <c r="P449" t="inlineStr"/>
      <c r="Q449" t="inlineStr"/>
      <c r="R449" t="inlineStr"/>
      <c r="S449" t="inlineStr"/>
      <c r="T449" t="n">
        <v>0</v>
      </c>
      <c r="U449" t="n">
        <v>500000000</v>
      </c>
      <c r="V449" t="inlineStr"/>
      <c r="W449" t="inlineStr">
        <is>
          <t>déterminé</t>
        </is>
      </c>
    </row>
    <row r="450" ht="15" customHeight="1">
      <c r="A450" s="154" t="inlineStr">
        <is>
          <t>Morceaux, frais</t>
        </is>
      </c>
      <c r="B450" t="inlineStr">
        <is>
          <t>Circuits spécialisés</t>
        </is>
      </c>
      <c r="C450" t="inlineStr">
        <is>
          <t>Viande bovine</t>
        </is>
      </c>
      <c r="D450" t="inlineStr">
        <is>
          <t>France</t>
        </is>
      </c>
      <c r="E450" t="inlineStr">
        <is>
          <t>2019</t>
        </is>
      </c>
      <c r="F450" t="inlineStr">
        <is>
          <t>kt</t>
        </is>
      </c>
      <c r="G450" t="inlineStr"/>
      <c r="H450" t="inlineStr"/>
      <c r="I450" t="inlineStr"/>
      <c r="J450" t="inlineStr"/>
      <c r="K450" t="inlineStr"/>
      <c r="L450" t="inlineStr"/>
      <c r="M450" t="inlineStr"/>
      <c r="N450" t="n">
        <v>66</v>
      </c>
      <c r="O450" t="n">
        <v>0</v>
      </c>
      <c r="P450" t="n">
        <v>144</v>
      </c>
      <c r="Q450" t="inlineStr"/>
      <c r="R450" t="inlineStr"/>
      <c r="S450" t="inlineStr"/>
      <c r="T450" t="n">
        <v>0</v>
      </c>
      <c r="U450" t="n">
        <v>500000000</v>
      </c>
      <c r="V450" t="inlineStr"/>
      <c r="W450" t="inlineStr">
        <is>
          <t>libre</t>
        </is>
      </c>
    </row>
    <row r="451" ht="15" customHeight="1">
      <c r="A451" s="154" t="inlineStr">
        <is>
          <t>Morceaux, frais</t>
        </is>
      </c>
      <c r="B451" t="inlineStr">
        <is>
          <t>Ménages</t>
        </is>
      </c>
      <c r="C451" t="inlineStr">
        <is>
          <t>Viande bovine</t>
        </is>
      </c>
      <c r="D451" t="inlineStr">
        <is>
          <t>France</t>
        </is>
      </c>
      <c r="E451" t="inlineStr">
        <is>
          <t>2019</t>
        </is>
      </c>
      <c r="F451" t="inlineStr">
        <is>
          <t>kt</t>
        </is>
      </c>
      <c r="G451" t="inlineStr"/>
      <c r="H451" t="inlineStr"/>
      <c r="I451" t="inlineStr"/>
      <c r="J451" t="inlineStr"/>
      <c r="K451" t="inlineStr"/>
      <c r="L451" t="inlineStr"/>
      <c r="M451" t="inlineStr"/>
      <c r="N451" t="n">
        <v>225</v>
      </c>
      <c r="O451" t="n">
        <v>16.1</v>
      </c>
      <c r="P451" t="n">
        <v>454</v>
      </c>
      <c r="Q451" t="inlineStr"/>
      <c r="R451" t="inlineStr"/>
      <c r="S451" t="inlineStr"/>
      <c r="T451" t="n">
        <v>0</v>
      </c>
      <c r="U451" t="n">
        <v>500000000</v>
      </c>
      <c r="V451" t="inlineStr"/>
      <c r="W451" t="inlineStr">
        <is>
          <t>libre</t>
        </is>
      </c>
    </row>
    <row r="452" ht="15" customHeight="1">
      <c r="A452" s="154" t="inlineStr">
        <is>
          <t>Morceaux, frais</t>
        </is>
      </c>
      <c r="B452" t="inlineStr">
        <is>
          <t>Circuits généralistes</t>
        </is>
      </c>
      <c r="C452" t="inlineStr">
        <is>
          <t>Viande bovine</t>
        </is>
      </c>
      <c r="D452" t="inlineStr">
        <is>
          <t>France</t>
        </is>
      </c>
      <c r="E452" t="inlineStr">
        <is>
          <t>2019</t>
        </is>
      </c>
      <c r="F452" t="inlineStr">
        <is>
          <t>kt</t>
        </is>
      </c>
      <c r="G452" t="inlineStr"/>
      <c r="H452" t="inlineStr"/>
      <c r="I452" t="inlineStr"/>
      <c r="J452" t="inlineStr"/>
      <c r="K452" t="inlineStr"/>
      <c r="L452" t="inlineStr"/>
      <c r="M452" t="inlineStr"/>
      <c r="N452" t="n">
        <v>159</v>
      </c>
      <c r="O452" t="n">
        <v>0</v>
      </c>
      <c r="P452" t="n">
        <v>454</v>
      </c>
      <c r="Q452" t="inlineStr"/>
      <c r="R452" t="inlineStr"/>
      <c r="S452" t="inlineStr"/>
      <c r="T452" t="n">
        <v>0</v>
      </c>
      <c r="U452" t="n">
        <v>500000000</v>
      </c>
      <c r="V452" t="inlineStr"/>
      <c r="W452" t="inlineStr">
        <is>
          <t>libre</t>
        </is>
      </c>
    </row>
    <row r="453" ht="15" customHeight="1">
      <c r="A453" s="154" t="inlineStr">
        <is>
          <t>Morceaux, frais</t>
        </is>
      </c>
      <c r="B453" t="inlineStr">
        <is>
          <t>Usages alimentaires</t>
        </is>
      </c>
      <c r="C453" t="inlineStr">
        <is>
          <t>Viande bovine</t>
        </is>
      </c>
      <c r="D453" t="inlineStr">
        <is>
          <t>France</t>
        </is>
      </c>
      <c r="E453" t="inlineStr">
        <is>
          <t>2019</t>
        </is>
      </c>
      <c r="F453" t="inlineStr">
        <is>
          <t>kt</t>
        </is>
      </c>
      <c r="G453" t="inlineStr"/>
      <c r="H453" t="inlineStr"/>
      <c r="I453" t="inlineStr"/>
      <c r="J453" t="inlineStr"/>
      <c r="K453" t="inlineStr"/>
      <c r="L453" t="inlineStr"/>
      <c r="M453" t="inlineStr"/>
      <c r="N453" t="n">
        <v>454</v>
      </c>
      <c r="O453" t="inlineStr"/>
      <c r="P453" t="inlineStr"/>
      <c r="Q453" t="inlineStr"/>
      <c r="R453" t="inlineStr"/>
      <c r="S453" t="inlineStr"/>
      <c r="T453" t="n">
        <v>0</v>
      </c>
      <c r="U453" t="n">
        <v>500000000</v>
      </c>
      <c r="V453" t="inlineStr"/>
      <c r="W453" t="inlineStr">
        <is>
          <t>déterminé</t>
        </is>
      </c>
    </row>
    <row r="454" ht="15" customHeight="1">
      <c r="A454" s="154" t="inlineStr">
        <is>
          <t>Morceaux, frais</t>
        </is>
      </c>
      <c r="B454" t="inlineStr">
        <is>
          <t>Débouchés</t>
        </is>
      </c>
      <c r="C454" t="inlineStr">
        <is>
          <t>Viande bovine</t>
        </is>
      </c>
      <c r="D454" t="inlineStr">
        <is>
          <t>France</t>
        </is>
      </c>
      <c r="E454" t="inlineStr">
        <is>
          <t>2019</t>
        </is>
      </c>
      <c r="F454" t="inlineStr">
        <is>
          <t>kt</t>
        </is>
      </c>
      <c r="G454" t="inlineStr"/>
      <c r="H454" t="inlineStr"/>
      <c r="I454" t="inlineStr"/>
      <c r="J454" t="inlineStr"/>
      <c r="K454" t="inlineStr"/>
      <c r="L454" t="inlineStr"/>
      <c r="M454" t="inlineStr"/>
      <c r="N454" t="n">
        <v>454</v>
      </c>
      <c r="O454" t="inlineStr"/>
      <c r="P454" t="inlineStr"/>
      <c r="Q454" t="inlineStr"/>
      <c r="R454" t="inlineStr"/>
      <c r="S454" t="inlineStr"/>
      <c r="T454" t="n">
        <v>0</v>
      </c>
      <c r="U454" t="n">
        <v>500000000</v>
      </c>
      <c r="V454" t="inlineStr"/>
      <c r="W454" t="inlineStr">
        <is>
          <t>déterminé</t>
        </is>
      </c>
    </row>
    <row r="455" ht="15" customHeight="1">
      <c r="A455" s="154" t="inlineStr">
        <is>
          <t>Morceaux, congelés</t>
        </is>
      </c>
      <c r="B455" t="inlineStr">
        <is>
          <t>Vente directe et autoconsommation</t>
        </is>
      </c>
      <c r="C455" t="inlineStr">
        <is>
          <t>Viande bovine</t>
        </is>
      </c>
      <c r="D455" t="inlineStr">
        <is>
          <t>France</t>
        </is>
      </c>
      <c r="E455" t="inlineStr">
        <is>
          <t>2019</t>
        </is>
      </c>
      <c r="F455" t="inlineStr">
        <is>
          <t>kt</t>
        </is>
      </c>
      <c r="G455" t="inlineStr"/>
      <c r="H455" t="inlineStr"/>
      <c r="I455" t="inlineStr"/>
      <c r="J455" t="inlineStr"/>
      <c r="K455" t="inlineStr"/>
      <c r="L455" t="inlineStr"/>
      <c r="M455" t="inlineStr"/>
      <c r="N455" t="n">
        <v>2.66</v>
      </c>
      <c r="O455" t="n">
        <v>0</v>
      </c>
      <c r="P455" t="n">
        <v>49.8</v>
      </c>
      <c r="Q455" t="inlineStr"/>
      <c r="R455" t="inlineStr"/>
      <c r="S455" t="inlineStr"/>
      <c r="T455" t="n">
        <v>0</v>
      </c>
      <c r="U455" t="n">
        <v>500000000</v>
      </c>
      <c r="V455" t="inlineStr"/>
      <c r="W455" t="inlineStr">
        <is>
          <t>libre</t>
        </is>
      </c>
    </row>
    <row r="456" ht="15" customHeight="1">
      <c r="A456" s="154" t="inlineStr">
        <is>
          <t>Morceaux, congelés</t>
        </is>
      </c>
      <c r="B456" t="inlineStr">
        <is>
          <t>GMS</t>
        </is>
      </c>
      <c r="C456" t="inlineStr">
        <is>
          <t>Viande bovine</t>
        </is>
      </c>
      <c r="D456" t="inlineStr">
        <is>
          <t>France</t>
        </is>
      </c>
      <c r="E456" t="inlineStr">
        <is>
          <t>2019</t>
        </is>
      </c>
      <c r="F456" t="inlineStr">
        <is>
          <t>kt</t>
        </is>
      </c>
      <c r="G456" t="inlineStr"/>
      <c r="H456" t="inlineStr"/>
      <c r="I456" t="inlineStr"/>
      <c r="J456" t="inlineStr"/>
      <c r="K456" t="inlineStr"/>
      <c r="L456" t="inlineStr"/>
      <c r="M456" t="inlineStr"/>
      <c r="N456" t="n">
        <v>146</v>
      </c>
      <c r="O456" t="n">
        <v>0</v>
      </c>
      <c r="P456" t="n">
        <v>300</v>
      </c>
      <c r="Q456" t="inlineStr"/>
      <c r="R456" t="inlineStr"/>
      <c r="S456" t="inlineStr"/>
      <c r="T456" t="n">
        <v>0</v>
      </c>
      <c r="U456" t="n">
        <v>500000000</v>
      </c>
      <c r="V456" t="inlineStr"/>
      <c r="W456" t="inlineStr">
        <is>
          <t>libre</t>
        </is>
      </c>
    </row>
    <row r="457" ht="15" customHeight="1">
      <c r="A457" s="154" t="inlineStr">
        <is>
          <t>Morceaux, congelés</t>
        </is>
      </c>
      <c r="B457" t="inlineStr">
        <is>
          <t>Boucherie</t>
        </is>
      </c>
      <c r="C457" t="inlineStr">
        <is>
          <t>Viande bovine</t>
        </is>
      </c>
      <c r="D457" t="inlineStr">
        <is>
          <t>France</t>
        </is>
      </c>
      <c r="E457" t="inlineStr">
        <is>
          <t>2019</t>
        </is>
      </c>
      <c r="F457" t="inlineStr">
        <is>
          <t>kt</t>
        </is>
      </c>
      <c r="G457" t="inlineStr"/>
      <c r="H457" t="inlineStr"/>
      <c r="I457" t="inlineStr"/>
      <c r="J457" t="inlineStr"/>
      <c r="K457" t="inlineStr"/>
      <c r="L457" t="inlineStr"/>
      <c r="M457" t="inlineStr"/>
      <c r="N457" t="n">
        <v>53.3</v>
      </c>
      <c r="O457" t="n">
        <v>0</v>
      </c>
      <c r="P457" t="n">
        <v>144</v>
      </c>
      <c r="Q457" t="inlineStr"/>
      <c r="R457" t="inlineStr"/>
      <c r="S457" t="inlineStr"/>
      <c r="T457" t="n">
        <v>0</v>
      </c>
      <c r="U457" t="n">
        <v>500000000</v>
      </c>
      <c r="V457" t="inlineStr"/>
      <c r="W457" t="inlineStr">
        <is>
          <t>libre</t>
        </is>
      </c>
    </row>
    <row r="458" ht="15" customHeight="1">
      <c r="A458" s="154" t="inlineStr">
        <is>
          <t>Morceaux, congelés</t>
        </is>
      </c>
      <c r="B458" t="inlineStr">
        <is>
          <t>RHD</t>
        </is>
      </c>
      <c r="C458" t="inlineStr">
        <is>
          <t>Viande bovine</t>
        </is>
      </c>
      <c r="D458" t="inlineStr">
        <is>
          <t>France</t>
        </is>
      </c>
      <c r="E458" t="inlineStr">
        <is>
          <t>2019</t>
        </is>
      </c>
      <c r="F458" t="inlineStr">
        <is>
          <t>kt</t>
        </is>
      </c>
      <c r="G458" t="inlineStr"/>
      <c r="H458" t="inlineStr"/>
      <c r="I458" t="inlineStr"/>
      <c r="J458" t="inlineStr"/>
      <c r="K458" t="inlineStr"/>
      <c r="L458" t="inlineStr"/>
      <c r="M458" t="inlineStr"/>
      <c r="N458" t="n">
        <v>84.5</v>
      </c>
      <c r="O458" t="n">
        <v>0</v>
      </c>
      <c r="P458" t="n">
        <v>281</v>
      </c>
      <c r="Q458" t="inlineStr"/>
      <c r="R458" t="inlineStr"/>
      <c r="S458" t="inlineStr"/>
      <c r="T458" t="n">
        <v>0</v>
      </c>
      <c r="U458" t="n">
        <v>500000000</v>
      </c>
      <c r="V458" t="inlineStr"/>
      <c r="W458" t="inlineStr">
        <is>
          <t>libre</t>
        </is>
      </c>
    </row>
    <row r="459" ht="15" customHeight="1">
      <c r="A459" s="154" t="inlineStr">
        <is>
          <t>Morceaux, congelés</t>
        </is>
      </c>
      <c r="B459" t="inlineStr">
        <is>
          <t>Autres IAA</t>
        </is>
      </c>
      <c r="C459" t="inlineStr">
        <is>
          <t>Viande bovine</t>
        </is>
      </c>
      <c r="D459" t="inlineStr">
        <is>
          <t>France</t>
        </is>
      </c>
      <c r="E459" t="inlineStr">
        <is>
          <t>2019</t>
        </is>
      </c>
      <c r="F459" t="inlineStr">
        <is>
          <t>kt</t>
        </is>
      </c>
      <c r="G459" t="inlineStr"/>
      <c r="H459" t="inlineStr"/>
      <c r="I459" t="inlineStr"/>
      <c r="J459" t="inlineStr"/>
      <c r="K459" t="inlineStr"/>
      <c r="L459" t="inlineStr"/>
      <c r="M459" t="inlineStr"/>
      <c r="N459" t="n">
        <v>13.1</v>
      </c>
      <c r="O459" t="n">
        <v>0</v>
      </c>
      <c r="P459" t="n">
        <v>107</v>
      </c>
      <c r="Q459" t="inlineStr"/>
      <c r="R459" t="inlineStr"/>
      <c r="S459" t="inlineStr"/>
      <c r="T459" t="n">
        <v>0</v>
      </c>
      <c r="U459" t="n">
        <v>500000000</v>
      </c>
      <c r="V459" t="inlineStr"/>
      <c r="W459" t="inlineStr">
        <is>
          <t>libre</t>
        </is>
      </c>
    </row>
    <row r="460" ht="15" customHeight="1">
      <c r="A460" s="154" t="inlineStr">
        <is>
          <t>Morceaux, congelés</t>
        </is>
      </c>
      <c r="B460" t="inlineStr">
        <is>
          <t>Export</t>
        </is>
      </c>
      <c r="C460" t="inlineStr">
        <is>
          <t>Viande bovine</t>
        </is>
      </c>
      <c r="D460" t="inlineStr">
        <is>
          <t>France</t>
        </is>
      </c>
      <c r="E460" t="inlineStr">
        <is>
          <t>2019</t>
        </is>
      </c>
      <c r="F460" t="inlineStr">
        <is>
          <t>kt</t>
        </is>
      </c>
      <c r="G460" t="inlineStr">
        <is>
          <t>Exportation de morceaux congelés</t>
        </is>
      </c>
      <c r="H460" t="inlineStr">
        <is>
          <t>Douanes - Eurostat</t>
        </is>
      </c>
      <c r="I460" t="inlineStr"/>
      <c r="J460" t="inlineStr">
        <is>
          <t>Volume</t>
        </is>
      </c>
      <c r="K460" t="inlineStr">
        <is>
          <t>Exportation de morceaux congelés</t>
        </is>
      </c>
      <c r="L460" t="inlineStr">
        <is>
          <t>Echanges - Eurostat</t>
        </is>
      </c>
      <c r="M460" t="inlineStr">
        <is>
          <t>Très élevée</t>
        </is>
      </c>
      <c r="N460" t="n">
        <v>15.1</v>
      </c>
      <c r="O460" t="inlineStr"/>
      <c r="P460" t="inlineStr"/>
      <c r="Q460" t="n">
        <v>15.09</v>
      </c>
      <c r="R460" t="n">
        <v>0.75</v>
      </c>
      <c r="S460" t="n">
        <v>0.1</v>
      </c>
      <c r="T460" t="n">
        <v>0</v>
      </c>
      <c r="U460" t="n">
        <v>500000000</v>
      </c>
      <c r="V460" t="n">
        <v>0</v>
      </c>
      <c r="W460" t="inlineStr">
        <is>
          <t>mesuré</t>
        </is>
      </c>
    </row>
    <row r="461" ht="15" customHeight="1">
      <c r="A461" s="154" t="inlineStr">
        <is>
          <t>Morceaux, congelés</t>
        </is>
      </c>
      <c r="B461" t="inlineStr">
        <is>
          <t>Alimentation humaine</t>
        </is>
      </c>
      <c r="C461" t="inlineStr">
        <is>
          <t>Viande bovine</t>
        </is>
      </c>
      <c r="D461" t="inlineStr">
        <is>
          <t>France</t>
        </is>
      </c>
      <c r="E461" t="inlineStr">
        <is>
          <t>2019</t>
        </is>
      </c>
      <c r="F461" t="inlineStr">
        <is>
          <t>kt</t>
        </is>
      </c>
      <c r="G461" t="inlineStr"/>
      <c r="H461" t="inlineStr"/>
      <c r="I461" t="inlineStr"/>
      <c r="J461" t="inlineStr"/>
      <c r="K461" t="inlineStr"/>
      <c r="L461" t="inlineStr"/>
      <c r="M461" t="inlineStr"/>
      <c r="N461" t="n">
        <v>300</v>
      </c>
      <c r="O461" t="inlineStr"/>
      <c r="P461" t="inlineStr"/>
      <c r="Q461" t="inlineStr"/>
      <c r="R461" t="inlineStr"/>
      <c r="S461" t="inlineStr"/>
      <c r="T461" t="n">
        <v>0</v>
      </c>
      <c r="U461" t="n">
        <v>500000000</v>
      </c>
      <c r="V461" t="inlineStr"/>
      <c r="W461" t="inlineStr">
        <is>
          <t>déterminé</t>
        </is>
      </c>
    </row>
    <row r="462" ht="15" customHeight="1">
      <c r="A462" s="154" t="inlineStr">
        <is>
          <t>Morceaux, congelés</t>
        </is>
      </c>
      <c r="B462" t="inlineStr">
        <is>
          <t>Circuits spécialisés</t>
        </is>
      </c>
      <c r="C462" t="inlineStr">
        <is>
          <t>Viande bovine</t>
        </is>
      </c>
      <c r="D462" t="inlineStr">
        <is>
          <t>France</t>
        </is>
      </c>
      <c r="E462" t="inlineStr">
        <is>
          <t>2019</t>
        </is>
      </c>
      <c r="F462" t="inlineStr">
        <is>
          <t>kt</t>
        </is>
      </c>
      <c r="G462" t="inlineStr"/>
      <c r="H462" t="inlineStr"/>
      <c r="I462" t="inlineStr"/>
      <c r="J462" t="inlineStr"/>
      <c r="K462" t="inlineStr"/>
      <c r="L462" t="inlineStr"/>
      <c r="M462" t="inlineStr"/>
      <c r="N462" t="n">
        <v>53.3</v>
      </c>
      <c r="O462" t="n">
        <v>0</v>
      </c>
      <c r="P462" t="n">
        <v>144</v>
      </c>
      <c r="Q462" t="inlineStr"/>
      <c r="R462" t="inlineStr"/>
      <c r="S462" t="inlineStr"/>
      <c r="T462" t="n">
        <v>0</v>
      </c>
      <c r="U462" t="n">
        <v>500000000</v>
      </c>
      <c r="V462" t="inlineStr"/>
      <c r="W462" t="inlineStr">
        <is>
          <t>libre</t>
        </is>
      </c>
    </row>
    <row r="463" ht="15" customHeight="1">
      <c r="A463" s="154" t="inlineStr">
        <is>
          <t>Morceaux, congelés</t>
        </is>
      </c>
      <c r="B463" t="inlineStr">
        <is>
          <t>Ménages</t>
        </is>
      </c>
      <c r="C463" t="inlineStr">
        <is>
          <t>Viande bovine</t>
        </is>
      </c>
      <c r="D463" t="inlineStr">
        <is>
          <t>France</t>
        </is>
      </c>
      <c r="E463" t="inlineStr">
        <is>
          <t>2019</t>
        </is>
      </c>
      <c r="F463" t="inlineStr">
        <is>
          <t>kt</t>
        </is>
      </c>
      <c r="G463" t="inlineStr"/>
      <c r="H463" t="inlineStr"/>
      <c r="I463" t="inlineStr"/>
      <c r="J463" t="inlineStr"/>
      <c r="K463" t="inlineStr"/>
      <c r="L463" t="inlineStr"/>
      <c r="M463" t="inlineStr"/>
      <c r="N463" t="n">
        <v>200</v>
      </c>
      <c r="O463" t="n">
        <v>0</v>
      </c>
      <c r="P463" t="n">
        <v>300</v>
      </c>
      <c r="Q463" t="inlineStr"/>
      <c r="R463" t="inlineStr"/>
      <c r="S463" t="inlineStr"/>
      <c r="T463" t="n">
        <v>0</v>
      </c>
      <c r="U463" t="n">
        <v>500000000</v>
      </c>
      <c r="V463" t="inlineStr"/>
      <c r="W463" t="inlineStr">
        <is>
          <t>libre</t>
        </is>
      </c>
    </row>
    <row r="464" ht="15" customHeight="1">
      <c r="A464" s="154" t="inlineStr">
        <is>
          <t>Morceaux, congelés</t>
        </is>
      </c>
      <c r="B464" t="inlineStr">
        <is>
          <t>Circuits généralistes</t>
        </is>
      </c>
      <c r="C464" t="inlineStr">
        <is>
          <t>Viande bovine</t>
        </is>
      </c>
      <c r="D464" t="inlineStr">
        <is>
          <t>France</t>
        </is>
      </c>
      <c r="E464" t="inlineStr">
        <is>
          <t>2019</t>
        </is>
      </c>
      <c r="F464" t="inlineStr">
        <is>
          <t>kt</t>
        </is>
      </c>
      <c r="G464" t="inlineStr"/>
      <c r="H464" t="inlineStr"/>
      <c r="I464" t="inlineStr"/>
      <c r="J464" t="inlineStr"/>
      <c r="K464" t="inlineStr"/>
      <c r="L464" t="inlineStr"/>
      <c r="M464" t="inlineStr"/>
      <c r="N464" t="n">
        <v>146</v>
      </c>
      <c r="O464" t="n">
        <v>0</v>
      </c>
      <c r="P464" t="n">
        <v>300</v>
      </c>
      <c r="Q464" t="inlineStr"/>
      <c r="R464" t="inlineStr"/>
      <c r="S464" t="inlineStr"/>
      <c r="T464" t="n">
        <v>0</v>
      </c>
      <c r="U464" t="n">
        <v>500000000</v>
      </c>
      <c r="V464" t="inlineStr"/>
      <c r="W464" t="inlineStr">
        <is>
          <t>libre</t>
        </is>
      </c>
    </row>
    <row r="465" ht="15" customHeight="1">
      <c r="A465" s="154" t="inlineStr">
        <is>
          <t>Morceaux, congelés</t>
        </is>
      </c>
      <c r="B465" t="inlineStr">
        <is>
          <t>Usages alimentaires</t>
        </is>
      </c>
      <c r="C465" t="inlineStr">
        <is>
          <t>Viande bovine</t>
        </is>
      </c>
      <c r="D465" t="inlineStr">
        <is>
          <t>France</t>
        </is>
      </c>
      <c r="E465" t="inlineStr">
        <is>
          <t>2019</t>
        </is>
      </c>
      <c r="F465" t="inlineStr">
        <is>
          <t>kt</t>
        </is>
      </c>
      <c r="G465" t="inlineStr"/>
      <c r="H465" t="inlineStr"/>
      <c r="I465" t="inlineStr"/>
      <c r="J465" t="inlineStr"/>
      <c r="K465" t="inlineStr"/>
      <c r="L465" t="inlineStr"/>
      <c r="M465" t="inlineStr"/>
      <c r="N465" t="n">
        <v>300</v>
      </c>
      <c r="O465" t="inlineStr"/>
      <c r="P465" t="inlineStr"/>
      <c r="Q465" t="inlineStr"/>
      <c r="R465" t="inlineStr"/>
      <c r="S465" t="inlineStr"/>
      <c r="T465" t="n">
        <v>0</v>
      </c>
      <c r="U465" t="n">
        <v>500000000</v>
      </c>
      <c r="V465" t="inlineStr"/>
      <c r="W465" t="inlineStr">
        <is>
          <t>déterminé</t>
        </is>
      </c>
    </row>
    <row r="466" ht="15" customHeight="1">
      <c r="A466" s="154" t="inlineStr">
        <is>
          <t>Morceaux, congelés</t>
        </is>
      </c>
      <c r="B466" t="inlineStr">
        <is>
          <t>Débouchés</t>
        </is>
      </c>
      <c r="C466" t="inlineStr">
        <is>
          <t>Viande bovine</t>
        </is>
      </c>
      <c r="D466" t="inlineStr">
        <is>
          <t>France</t>
        </is>
      </c>
      <c r="E466" t="inlineStr">
        <is>
          <t>2019</t>
        </is>
      </c>
      <c r="F466" t="inlineStr">
        <is>
          <t>kt</t>
        </is>
      </c>
      <c r="G466" t="inlineStr"/>
      <c r="H466" t="inlineStr"/>
      <c r="I466" t="inlineStr"/>
      <c r="J466" t="inlineStr"/>
      <c r="K466" t="inlineStr"/>
      <c r="L466" t="inlineStr"/>
      <c r="M466" t="inlineStr"/>
      <c r="N466" t="n">
        <v>300</v>
      </c>
      <c r="O466" t="inlineStr"/>
      <c r="P466" t="inlineStr"/>
      <c r="Q466" t="inlineStr"/>
      <c r="R466" t="inlineStr"/>
      <c r="S466" t="inlineStr"/>
      <c r="T466" t="n">
        <v>0</v>
      </c>
      <c r="U466" t="n">
        <v>500000000</v>
      </c>
      <c r="V466" t="inlineStr"/>
      <c r="W466" t="inlineStr">
        <is>
          <t>déterminé</t>
        </is>
      </c>
    </row>
    <row r="467" ht="15" customHeight="1">
      <c r="A467" s="154" t="inlineStr">
        <is>
          <t>Abats</t>
        </is>
      </c>
      <c r="B467" t="inlineStr">
        <is>
          <t>Vente directe et autoconsommation</t>
        </is>
      </c>
      <c r="C467" t="inlineStr">
        <is>
          <t>Viande bovine</t>
        </is>
      </c>
      <c r="D467" t="inlineStr">
        <is>
          <t>France</t>
        </is>
      </c>
      <c r="E467" t="inlineStr">
        <is>
          <t>2019</t>
        </is>
      </c>
      <c r="F467" t="inlineStr">
        <is>
          <t>kt</t>
        </is>
      </c>
      <c r="G467" t="inlineStr"/>
      <c r="H467" t="inlineStr"/>
      <c r="I467" t="inlineStr"/>
      <c r="J467" t="inlineStr"/>
      <c r="K467" t="inlineStr"/>
      <c r="L467" t="inlineStr"/>
      <c r="M467" t="inlineStr"/>
      <c r="N467" t="n">
        <v>0</v>
      </c>
      <c r="O467" t="inlineStr"/>
      <c r="P467" t="inlineStr"/>
      <c r="Q467" t="inlineStr"/>
      <c r="R467" t="inlineStr"/>
      <c r="S467" t="inlineStr"/>
      <c r="T467" t="n">
        <v>0</v>
      </c>
      <c r="U467" t="n">
        <v>500000000</v>
      </c>
      <c r="V467" t="inlineStr"/>
      <c r="W467" t="inlineStr">
        <is>
          <t>déterminé</t>
        </is>
      </c>
    </row>
    <row r="468" ht="15" customHeight="1">
      <c r="A468" s="154" t="inlineStr">
        <is>
          <t>Abats</t>
        </is>
      </c>
      <c r="B468" t="inlineStr">
        <is>
          <t>GMS</t>
        </is>
      </c>
      <c r="C468" t="inlineStr">
        <is>
          <t>Viande bovine</t>
        </is>
      </c>
      <c r="D468" t="inlineStr">
        <is>
          <t>France</t>
        </is>
      </c>
      <c r="E468" t="inlineStr">
        <is>
          <t>2019</t>
        </is>
      </c>
      <c r="F468" t="inlineStr">
        <is>
          <t>kt</t>
        </is>
      </c>
      <c r="G468" t="inlineStr">
        <is>
          <t>Part d'abats consommée en GMS = 14,58 % (Blézat)</t>
        </is>
      </c>
      <c r="H468" t="inlineStr">
        <is>
          <t>Blézat</t>
        </is>
      </c>
      <c r="I468" t="inlineStr">
        <is>
          <t>Utilisation de la répartition de 2011</t>
        </is>
      </c>
      <c r="J468" t="inlineStr">
        <is>
          <t>Répartition</t>
        </is>
      </c>
      <c r="K468" t="inlineStr">
        <is>
          <t>Part d'abats consommée en GMS</t>
        </is>
      </c>
      <c r="L468" t="inlineStr">
        <is>
          <t>Débouchés abats - Blézat</t>
        </is>
      </c>
      <c r="M468" t="inlineStr">
        <is>
          <t>0</t>
        </is>
      </c>
      <c r="N468" t="n">
        <v>25.8</v>
      </c>
      <c r="O468" t="inlineStr"/>
      <c r="P468" t="inlineStr"/>
      <c r="Q468" t="inlineStr"/>
      <c r="R468" t="inlineStr"/>
      <c r="S468" t="inlineStr"/>
      <c r="T468" t="n">
        <v>0</v>
      </c>
      <c r="U468" t="n">
        <v>500000000</v>
      </c>
      <c r="V468" t="inlineStr"/>
      <c r="W468" t="inlineStr">
        <is>
          <t>déterminé</t>
        </is>
      </c>
    </row>
    <row r="469" ht="15" customHeight="1">
      <c r="A469" s="154" t="inlineStr">
        <is>
          <t>Abats</t>
        </is>
      </c>
      <c r="B469" t="inlineStr">
        <is>
          <t>Boucherie</t>
        </is>
      </c>
      <c r="C469" t="inlineStr">
        <is>
          <t>Viande bovine</t>
        </is>
      </c>
      <c r="D469" t="inlineStr">
        <is>
          <t>France</t>
        </is>
      </c>
      <c r="E469" t="inlineStr">
        <is>
          <t>2019</t>
        </is>
      </c>
      <c r="F469" t="inlineStr">
        <is>
          <t>kt</t>
        </is>
      </c>
      <c r="G469" t="inlineStr">
        <is>
          <t>Part d'abats consommée en boucherie = 3,65 % (Blézat)</t>
        </is>
      </c>
      <c r="H469" t="inlineStr">
        <is>
          <t>Blézat</t>
        </is>
      </c>
      <c r="I469" t="inlineStr">
        <is>
          <t>Utilisation de la répartition de 2011</t>
        </is>
      </c>
      <c r="J469" t="inlineStr">
        <is>
          <t>Répartition</t>
        </is>
      </c>
      <c r="K469" t="inlineStr">
        <is>
          <t>Part d'abats consommée en boucherie</t>
        </is>
      </c>
      <c r="L469" t="inlineStr">
        <is>
          <t>Débouchés abats - Blézat</t>
        </is>
      </c>
      <c r="M469" t="inlineStr">
        <is>
          <t>0</t>
        </is>
      </c>
      <c r="N469" t="n">
        <v>6.45</v>
      </c>
      <c r="O469" t="inlineStr"/>
      <c r="P469" t="inlineStr"/>
      <c r="Q469" t="inlineStr"/>
      <c r="R469" t="inlineStr"/>
      <c r="S469" t="inlineStr"/>
      <c r="T469" t="n">
        <v>0</v>
      </c>
      <c r="U469" t="n">
        <v>500000000</v>
      </c>
      <c r="V469" t="inlineStr"/>
      <c r="W469" t="inlineStr">
        <is>
          <t>déterminé</t>
        </is>
      </c>
    </row>
    <row r="470" ht="15" customHeight="1">
      <c r="A470" s="154" t="inlineStr">
        <is>
          <t>Abats</t>
        </is>
      </c>
      <c r="B470" t="inlineStr">
        <is>
          <t>RHD</t>
        </is>
      </c>
      <c r="C470" t="inlineStr">
        <is>
          <t>Viande bovine</t>
        </is>
      </c>
      <c r="D470" t="inlineStr">
        <is>
          <t>France</t>
        </is>
      </c>
      <c r="E470" t="inlineStr">
        <is>
          <t>2019</t>
        </is>
      </c>
      <c r="F470" t="inlineStr">
        <is>
          <t>kt</t>
        </is>
      </c>
      <c r="G470" t="inlineStr">
        <is>
          <t>Part d'abats consommée en RHD = 3,65 % (Blézat)</t>
        </is>
      </c>
      <c r="H470" t="inlineStr">
        <is>
          <t>Blézat</t>
        </is>
      </c>
      <c r="I470" t="inlineStr">
        <is>
          <t>Utilisation de la répartition de 2011</t>
        </is>
      </c>
      <c r="J470" t="inlineStr">
        <is>
          <t>Répartition</t>
        </is>
      </c>
      <c r="K470" t="inlineStr">
        <is>
          <t>Part d'abats consommée en RHD</t>
        </is>
      </c>
      <c r="L470" t="inlineStr">
        <is>
          <t>Débouchés abats - Blézat</t>
        </is>
      </c>
      <c r="M470" t="inlineStr">
        <is>
          <t>0</t>
        </is>
      </c>
      <c r="N470" t="n">
        <v>6.45</v>
      </c>
      <c r="O470" t="inlineStr"/>
      <c r="P470" t="inlineStr"/>
      <c r="Q470" t="inlineStr"/>
      <c r="R470" t="inlineStr"/>
      <c r="S470" t="inlineStr"/>
      <c r="T470" t="n">
        <v>0</v>
      </c>
      <c r="U470" t="n">
        <v>500000000</v>
      </c>
      <c r="V470" t="inlineStr"/>
      <c r="W470" t="inlineStr">
        <is>
          <t>déterminé</t>
        </is>
      </c>
    </row>
    <row r="471" ht="15" customHeight="1">
      <c r="A471" s="154" t="inlineStr">
        <is>
          <t>Abats</t>
        </is>
      </c>
      <c r="B471" t="inlineStr">
        <is>
          <t>Autres IAA</t>
        </is>
      </c>
      <c r="C471" t="inlineStr">
        <is>
          <t>Viande bovine</t>
        </is>
      </c>
      <c r="D471" t="inlineStr">
        <is>
          <t>France</t>
        </is>
      </c>
      <c r="E471" t="inlineStr">
        <is>
          <t>2019</t>
        </is>
      </c>
      <c r="F471" t="inlineStr">
        <is>
          <t>kt</t>
        </is>
      </c>
      <c r="G471" t="inlineStr">
        <is>
          <t>Part d'abats consommée par les autres IAA = 7,81 % (Blézat)</t>
        </is>
      </c>
      <c r="H471" t="inlineStr">
        <is>
          <t>Blézat</t>
        </is>
      </c>
      <c r="I471" t="inlineStr">
        <is>
          <t>Utilisation de la répartition de 2011</t>
        </is>
      </c>
      <c r="J471" t="inlineStr">
        <is>
          <t>Répartition</t>
        </is>
      </c>
      <c r="K471" t="inlineStr">
        <is>
          <t>Part d'abats consommée par les autres IAA</t>
        </is>
      </c>
      <c r="L471" t="inlineStr">
        <is>
          <t>Débouchés abats - Blézat</t>
        </is>
      </c>
      <c r="M471" t="inlineStr">
        <is>
          <t>0</t>
        </is>
      </c>
      <c r="N471" t="n">
        <v>13.8</v>
      </c>
      <c r="O471" t="inlineStr"/>
      <c r="P471" t="inlineStr"/>
      <c r="Q471" t="inlineStr"/>
      <c r="R471" t="inlineStr"/>
      <c r="S471" t="inlineStr"/>
      <c r="T471" t="n">
        <v>0</v>
      </c>
      <c r="U471" t="n">
        <v>500000000</v>
      </c>
      <c r="V471" t="inlineStr"/>
      <c r="W471" t="inlineStr">
        <is>
          <t>déterminé</t>
        </is>
      </c>
    </row>
    <row r="472" ht="15" customHeight="1">
      <c r="A472" s="154" t="inlineStr">
        <is>
          <t>Abats</t>
        </is>
      </c>
      <c r="B472" t="inlineStr">
        <is>
          <t>Export</t>
        </is>
      </c>
      <c r="C472" t="inlineStr">
        <is>
          <t>Viande bovine</t>
        </is>
      </c>
      <c r="D472" t="inlineStr">
        <is>
          <t>France</t>
        </is>
      </c>
      <c r="E472" t="inlineStr">
        <is>
          <t>2019</t>
        </is>
      </c>
      <c r="F472" t="inlineStr">
        <is>
          <t>kt</t>
        </is>
      </c>
      <c r="G472" t="inlineStr">
        <is>
          <t>Exportation d'abats</t>
        </is>
      </c>
      <c r="H472" t="inlineStr">
        <is>
          <t>Douanes - Eurostat</t>
        </is>
      </c>
      <c r="I472" t="inlineStr"/>
      <c r="J472" t="inlineStr">
        <is>
          <t>Volume</t>
        </is>
      </c>
      <c r="K472" t="inlineStr">
        <is>
          <t>Exportation d'abats</t>
        </is>
      </c>
      <c r="L472" t="inlineStr">
        <is>
          <t>Echanges - Eurostat</t>
        </is>
      </c>
      <c r="M472" t="inlineStr">
        <is>
          <t>Très élevée</t>
        </is>
      </c>
      <c r="N472" t="n">
        <v>46.3</v>
      </c>
      <c r="O472" t="inlineStr"/>
      <c r="P472" t="inlineStr"/>
      <c r="Q472" t="n">
        <v>46.33</v>
      </c>
      <c r="R472" t="n">
        <v>2.32</v>
      </c>
      <c r="S472" t="n">
        <v>0.1</v>
      </c>
      <c r="T472" t="n">
        <v>0</v>
      </c>
      <c r="U472" t="n">
        <v>500000000</v>
      </c>
      <c r="V472" t="n">
        <v>0</v>
      </c>
      <c r="W472" t="inlineStr">
        <is>
          <t>mesuré</t>
        </is>
      </c>
    </row>
    <row r="473" ht="15" customHeight="1">
      <c r="A473" s="154" t="inlineStr">
        <is>
          <t>Abats</t>
        </is>
      </c>
      <c r="B473" t="inlineStr">
        <is>
          <t>Alimentation humaine</t>
        </is>
      </c>
      <c r="C473" t="inlineStr">
        <is>
          <t>Viande bovine</t>
        </is>
      </c>
      <c r="D473" t="inlineStr">
        <is>
          <t>France</t>
        </is>
      </c>
      <c r="E473" t="inlineStr">
        <is>
          <t>2019</t>
        </is>
      </c>
      <c r="F473" t="inlineStr">
        <is>
          <t>kt</t>
        </is>
      </c>
      <c r="G473" t="inlineStr"/>
      <c r="H473" t="inlineStr"/>
      <c r="I473" t="inlineStr"/>
      <c r="J473" t="inlineStr"/>
      <c r="K473" t="inlineStr"/>
      <c r="L473" t="inlineStr"/>
      <c r="M473" t="inlineStr"/>
      <c r="N473" t="n">
        <v>52.5</v>
      </c>
      <c r="O473" t="inlineStr"/>
      <c r="P473" t="inlineStr"/>
      <c r="Q473" t="inlineStr"/>
      <c r="R473" t="inlineStr"/>
      <c r="S473" t="inlineStr"/>
      <c r="T473" t="n">
        <v>0</v>
      </c>
      <c r="U473" t="n">
        <v>500000000</v>
      </c>
      <c r="V473" t="inlineStr"/>
      <c r="W473" t="inlineStr">
        <is>
          <t>déterminé</t>
        </is>
      </c>
    </row>
    <row r="474" ht="15" customHeight="1">
      <c r="A474" s="154" t="inlineStr">
        <is>
          <t>Abats</t>
        </is>
      </c>
      <c r="B474" t="inlineStr">
        <is>
          <t>Circuits spécialisés</t>
        </is>
      </c>
      <c r="C474" t="inlineStr">
        <is>
          <t>Viande bovine</t>
        </is>
      </c>
      <c r="D474" t="inlineStr">
        <is>
          <t>France</t>
        </is>
      </c>
      <c r="E474" t="inlineStr">
        <is>
          <t>2019</t>
        </is>
      </c>
      <c r="F474" t="inlineStr">
        <is>
          <t>kt</t>
        </is>
      </c>
      <c r="G474" t="inlineStr"/>
      <c r="H474" t="inlineStr"/>
      <c r="I474" t="inlineStr"/>
      <c r="J474" t="inlineStr"/>
      <c r="K474" t="inlineStr"/>
      <c r="L474" t="inlineStr"/>
      <c r="M474" t="inlineStr"/>
      <c r="N474" t="n">
        <v>6.45</v>
      </c>
      <c r="O474" t="inlineStr"/>
      <c r="P474" t="inlineStr"/>
      <c r="Q474" t="inlineStr"/>
      <c r="R474" t="inlineStr"/>
      <c r="S474" t="inlineStr"/>
      <c r="T474" t="n">
        <v>0</v>
      </c>
      <c r="U474" t="n">
        <v>500000000</v>
      </c>
      <c r="V474" t="inlineStr"/>
      <c r="W474" t="inlineStr">
        <is>
          <t>déterminé</t>
        </is>
      </c>
    </row>
    <row r="475" ht="15" customHeight="1">
      <c r="A475" s="154" t="inlineStr">
        <is>
          <t>Abats</t>
        </is>
      </c>
      <c r="B475" t="inlineStr">
        <is>
          <t>Ménages</t>
        </is>
      </c>
      <c r="C475" t="inlineStr">
        <is>
          <t>Viande bovine</t>
        </is>
      </c>
      <c r="D475" t="inlineStr">
        <is>
          <t>France</t>
        </is>
      </c>
      <c r="E475" t="inlineStr">
        <is>
          <t>2019</t>
        </is>
      </c>
      <c r="F475" t="inlineStr">
        <is>
          <t>kt</t>
        </is>
      </c>
      <c r="G475" t="inlineStr"/>
      <c r="H475" t="inlineStr"/>
      <c r="I475" t="inlineStr"/>
      <c r="J475" t="inlineStr"/>
      <c r="K475" t="inlineStr"/>
      <c r="L475" t="inlineStr"/>
      <c r="M475" t="inlineStr"/>
      <c r="N475" t="n">
        <v>32.2</v>
      </c>
      <c r="O475" t="inlineStr"/>
      <c r="P475" t="inlineStr"/>
      <c r="Q475" t="inlineStr"/>
      <c r="R475" t="inlineStr"/>
      <c r="S475" t="inlineStr"/>
      <c r="T475" t="n">
        <v>0</v>
      </c>
      <c r="U475" t="n">
        <v>500000000</v>
      </c>
      <c r="V475" t="inlineStr"/>
      <c r="W475" t="inlineStr">
        <is>
          <t>déterminé</t>
        </is>
      </c>
    </row>
    <row r="476" ht="15" customHeight="1">
      <c r="A476" s="154" t="inlineStr">
        <is>
          <t>Abats</t>
        </is>
      </c>
      <c r="B476" t="inlineStr">
        <is>
          <t>Circuits généralistes</t>
        </is>
      </c>
      <c r="C476" t="inlineStr">
        <is>
          <t>Viande bovine</t>
        </is>
      </c>
      <c r="D476" t="inlineStr">
        <is>
          <t>France</t>
        </is>
      </c>
      <c r="E476" t="inlineStr">
        <is>
          <t>2019</t>
        </is>
      </c>
      <c r="F476" t="inlineStr">
        <is>
          <t>kt</t>
        </is>
      </c>
      <c r="G476" t="inlineStr"/>
      <c r="H476" t="inlineStr"/>
      <c r="I476" t="inlineStr"/>
      <c r="J476" t="inlineStr"/>
      <c r="K476" t="inlineStr"/>
      <c r="L476" t="inlineStr"/>
      <c r="M476" t="inlineStr"/>
      <c r="N476" t="n">
        <v>25.8</v>
      </c>
      <c r="O476" t="inlineStr"/>
      <c r="P476" t="inlineStr"/>
      <c r="Q476" t="inlineStr"/>
      <c r="R476" t="inlineStr"/>
      <c r="S476" t="inlineStr"/>
      <c r="T476" t="n">
        <v>0</v>
      </c>
      <c r="U476" t="n">
        <v>500000000</v>
      </c>
      <c r="V476" t="inlineStr"/>
      <c r="W476" t="inlineStr">
        <is>
          <t>déterminé</t>
        </is>
      </c>
    </row>
    <row r="477" ht="15" customHeight="1">
      <c r="A477" s="154" t="inlineStr">
        <is>
          <t>Abats</t>
        </is>
      </c>
      <c r="B477" t="inlineStr">
        <is>
          <t>Usages alimentaires</t>
        </is>
      </c>
      <c r="C477" t="inlineStr">
        <is>
          <t>Viande bovine</t>
        </is>
      </c>
      <c r="D477" t="inlineStr">
        <is>
          <t>France</t>
        </is>
      </c>
      <c r="E477" t="inlineStr">
        <is>
          <t>2019</t>
        </is>
      </c>
      <c r="F477" t="inlineStr">
        <is>
          <t>kt</t>
        </is>
      </c>
      <c r="G477" t="inlineStr"/>
      <c r="H477" t="inlineStr"/>
      <c r="I477" t="inlineStr"/>
      <c r="J477" t="inlineStr"/>
      <c r="K477" t="inlineStr"/>
      <c r="L477" t="inlineStr"/>
      <c r="M477" t="inlineStr"/>
      <c r="N477" t="n">
        <v>177</v>
      </c>
      <c r="O477" t="inlineStr"/>
      <c r="P477" t="inlineStr"/>
      <c r="Q477" t="inlineStr"/>
      <c r="R477" t="inlineStr"/>
      <c r="S477" t="inlineStr"/>
      <c r="T477" t="n">
        <v>0</v>
      </c>
      <c r="U477" t="n">
        <v>500000000</v>
      </c>
      <c r="V477" t="inlineStr"/>
      <c r="W477" t="inlineStr">
        <is>
          <t>déterminé</t>
        </is>
      </c>
    </row>
    <row r="478" ht="15" customHeight="1">
      <c r="A478" s="154" t="inlineStr">
        <is>
          <t>Abats</t>
        </is>
      </c>
      <c r="B478" t="inlineStr">
        <is>
          <t>Débouchés</t>
        </is>
      </c>
      <c r="C478" t="inlineStr">
        <is>
          <t>Viande bovine</t>
        </is>
      </c>
      <c r="D478" t="inlineStr">
        <is>
          <t>France</t>
        </is>
      </c>
      <c r="E478" t="inlineStr">
        <is>
          <t>2019</t>
        </is>
      </c>
      <c r="F478" t="inlineStr">
        <is>
          <t>kt</t>
        </is>
      </c>
      <c r="G478" t="inlineStr"/>
      <c r="H478" t="inlineStr"/>
      <c r="I478" t="inlineStr"/>
      <c r="J478" t="inlineStr"/>
      <c r="K478" t="inlineStr"/>
      <c r="L478" t="inlineStr"/>
      <c r="M478" t="inlineStr"/>
      <c r="N478" t="n">
        <v>177</v>
      </c>
      <c r="O478" t="inlineStr"/>
      <c r="P478" t="inlineStr"/>
      <c r="Q478" t="inlineStr"/>
      <c r="R478" t="inlineStr"/>
      <c r="S478" t="inlineStr"/>
      <c r="T478" t="n">
        <v>0</v>
      </c>
      <c r="U478" t="n">
        <v>500000000</v>
      </c>
      <c r="V478" t="inlineStr"/>
      <c r="W478" t="inlineStr">
        <is>
          <t>déterminé</t>
        </is>
      </c>
    </row>
    <row r="479" ht="15" customHeight="1">
      <c r="A479" s="154" t="inlineStr">
        <is>
          <t>Abats</t>
        </is>
      </c>
      <c r="B479" t="inlineStr">
        <is>
          <t>Petfood</t>
        </is>
      </c>
      <c r="C479" t="inlineStr">
        <is>
          <t>Viande bovine</t>
        </is>
      </c>
      <c r="D479" t="inlineStr">
        <is>
          <t>France</t>
        </is>
      </c>
      <c r="E479" t="inlineStr">
        <is>
          <t>2019</t>
        </is>
      </c>
      <c r="F479" t="inlineStr">
        <is>
          <t>kt</t>
        </is>
      </c>
      <c r="G479" t="inlineStr">
        <is>
          <t>Part d'abats consommée en Petfood = 70,31 % (Blézat)</t>
        </is>
      </c>
      <c r="H479" t="inlineStr">
        <is>
          <t>Blézat</t>
        </is>
      </c>
      <c r="I479" t="inlineStr">
        <is>
          <t>Utilisation de la répartition de 2011</t>
        </is>
      </c>
      <c r="J479" t="inlineStr">
        <is>
          <t>Répartition</t>
        </is>
      </c>
      <c r="K479" t="inlineStr">
        <is>
          <t>Part d'abats consommée en Petfood</t>
        </is>
      </c>
      <c r="L479" t="inlineStr">
        <is>
          <t>Débouchés abats - Blézat</t>
        </is>
      </c>
      <c r="M479" t="inlineStr">
        <is>
          <t>0</t>
        </is>
      </c>
      <c r="N479" t="n">
        <v>124</v>
      </c>
      <c r="O479" t="inlineStr"/>
      <c r="P479" t="inlineStr"/>
      <c r="Q479" t="inlineStr"/>
      <c r="R479" t="inlineStr"/>
      <c r="S479" t="inlineStr"/>
      <c r="T479" t="n">
        <v>0</v>
      </c>
      <c r="U479" t="n">
        <v>500000000</v>
      </c>
      <c r="V479" t="inlineStr"/>
      <c r="W479" t="inlineStr">
        <is>
          <t>déterminé</t>
        </is>
      </c>
    </row>
    <row r="480" ht="15" customHeight="1">
      <c r="A480" s="154" t="inlineStr">
        <is>
          <t>Abats</t>
        </is>
      </c>
      <c r="B480" t="inlineStr">
        <is>
          <t>Alimentation animale</t>
        </is>
      </c>
      <c r="C480" t="inlineStr">
        <is>
          <t>Viande bovine</t>
        </is>
      </c>
      <c r="D480" t="inlineStr">
        <is>
          <t>France</t>
        </is>
      </c>
      <c r="E480" t="inlineStr">
        <is>
          <t>2019</t>
        </is>
      </c>
      <c r="F480" t="inlineStr">
        <is>
          <t>kt</t>
        </is>
      </c>
      <c r="G480" t="inlineStr"/>
      <c r="H480" t="inlineStr"/>
      <c r="I480" t="inlineStr"/>
      <c r="J480" t="inlineStr"/>
      <c r="K480" t="inlineStr"/>
      <c r="L480" t="inlineStr"/>
      <c r="M480" t="inlineStr"/>
      <c r="N480" t="n">
        <v>124</v>
      </c>
      <c r="O480" t="inlineStr"/>
      <c r="P480" t="inlineStr"/>
      <c r="Q480" t="inlineStr"/>
      <c r="R480" t="inlineStr"/>
      <c r="S480" t="inlineStr"/>
      <c r="T480" t="n">
        <v>0</v>
      </c>
      <c r="U480" t="n">
        <v>500000000</v>
      </c>
      <c r="V480" t="inlineStr"/>
      <c r="W480" t="inlineStr">
        <is>
          <t>déterminé</t>
        </is>
      </c>
    </row>
    <row r="481" ht="15" customHeight="1">
      <c r="A481" s="154" t="inlineStr">
        <is>
          <t>Cuirs</t>
        </is>
      </c>
      <c r="B481" t="inlineStr">
        <is>
          <t>Biomatériaux</t>
        </is>
      </c>
      <c r="C481" t="inlineStr">
        <is>
          <t>Viande bovine</t>
        </is>
      </c>
      <c r="D481" t="inlineStr">
        <is>
          <t>France</t>
        </is>
      </c>
      <c r="E481" t="inlineStr">
        <is>
          <t>2019</t>
        </is>
      </c>
      <c r="F481" t="inlineStr">
        <is>
          <t>kt</t>
        </is>
      </c>
      <c r="G481" t="inlineStr"/>
      <c r="H481" t="inlineStr"/>
      <c r="I481" t="inlineStr"/>
      <c r="J481" t="inlineStr"/>
      <c r="K481" t="inlineStr"/>
      <c r="L481" t="inlineStr"/>
      <c r="M481" t="inlineStr"/>
      <c r="N481" t="n">
        <v>146</v>
      </c>
      <c r="O481" t="inlineStr"/>
      <c r="P481" t="inlineStr"/>
      <c r="Q481" t="inlineStr"/>
      <c r="R481" t="inlineStr"/>
      <c r="S481" t="inlineStr"/>
      <c r="T481" t="n">
        <v>0</v>
      </c>
      <c r="U481" t="n">
        <v>500000000</v>
      </c>
      <c r="V481" t="inlineStr"/>
      <c r="W481" t="inlineStr">
        <is>
          <t>déterminé</t>
        </is>
      </c>
    </row>
    <row r="482" ht="15" customHeight="1">
      <c r="A482" s="154" t="inlineStr">
        <is>
          <t>Cuirs</t>
        </is>
      </c>
      <c r="B482" t="inlineStr">
        <is>
          <t>Usages non-alimentaires</t>
        </is>
      </c>
      <c r="C482" t="inlineStr">
        <is>
          <t>Viande bovine</t>
        </is>
      </c>
      <c r="D482" t="inlineStr">
        <is>
          <t>France</t>
        </is>
      </c>
      <c r="E482" t="inlineStr">
        <is>
          <t>2019</t>
        </is>
      </c>
      <c r="F482" t="inlineStr">
        <is>
          <t>kt</t>
        </is>
      </c>
      <c r="G482" t="inlineStr"/>
      <c r="H482" t="inlineStr"/>
      <c r="I482" t="inlineStr"/>
      <c r="J482" t="inlineStr"/>
      <c r="K482" t="inlineStr"/>
      <c r="L482" t="inlineStr"/>
      <c r="M482" t="inlineStr"/>
      <c r="N482" t="n">
        <v>146</v>
      </c>
      <c r="O482" t="inlineStr"/>
      <c r="P482" t="inlineStr"/>
      <c r="Q482" t="inlineStr"/>
      <c r="R482" t="inlineStr"/>
      <c r="S482" t="inlineStr"/>
      <c r="T482" t="n">
        <v>0</v>
      </c>
      <c r="U482" t="n">
        <v>500000000</v>
      </c>
      <c r="V482" t="inlineStr"/>
      <c r="W482" t="inlineStr">
        <is>
          <t>déterminé</t>
        </is>
      </c>
    </row>
    <row r="483" ht="15" customHeight="1">
      <c r="A483" s="154" t="inlineStr">
        <is>
          <t>Cuirs</t>
        </is>
      </c>
      <c r="B483" t="inlineStr">
        <is>
          <t>Débouchés</t>
        </is>
      </c>
      <c r="C483" t="inlineStr">
        <is>
          <t>Viande bovine</t>
        </is>
      </c>
      <c r="D483" t="inlineStr">
        <is>
          <t>France</t>
        </is>
      </c>
      <c r="E483" t="inlineStr">
        <is>
          <t>2019</t>
        </is>
      </c>
      <c r="F483" t="inlineStr">
        <is>
          <t>kt</t>
        </is>
      </c>
      <c r="G483" t="inlineStr"/>
      <c r="H483" t="inlineStr"/>
      <c r="I483" t="inlineStr"/>
      <c r="J483" t="inlineStr"/>
      <c r="K483" t="inlineStr"/>
      <c r="L483" t="inlineStr"/>
      <c r="M483" t="inlineStr"/>
      <c r="N483" t="n">
        <v>146</v>
      </c>
      <c r="O483" t="inlineStr"/>
      <c r="P483" t="inlineStr"/>
      <c r="Q483" t="inlineStr"/>
      <c r="R483" t="inlineStr"/>
      <c r="S483" t="inlineStr"/>
      <c r="T483" t="n">
        <v>0</v>
      </c>
      <c r="U483" t="n">
        <v>500000000</v>
      </c>
      <c r="V483" t="inlineStr"/>
      <c r="W483" t="inlineStr">
        <is>
          <t>déterminé</t>
        </is>
      </c>
    </row>
    <row r="484" ht="15" customHeight="1">
      <c r="A484" s="154" t="inlineStr">
        <is>
          <t>Coproduits</t>
        </is>
      </c>
      <c r="B484" t="inlineStr">
        <is>
          <t>Traitement thermique C1/C2</t>
        </is>
      </c>
      <c r="C484" t="inlineStr">
        <is>
          <t>Viande bovine</t>
        </is>
      </c>
      <c r="D484" t="inlineStr">
        <is>
          <t>France</t>
        </is>
      </c>
      <c r="E484" t="inlineStr">
        <is>
          <t>2019</t>
        </is>
      </c>
      <c r="F484" t="inlineStr">
        <is>
          <t>kt</t>
        </is>
      </c>
      <c r="G484" t="inlineStr"/>
      <c r="H484" t="inlineStr"/>
      <c r="I484" t="inlineStr"/>
      <c r="J484" t="inlineStr"/>
      <c r="K484" t="inlineStr"/>
      <c r="L484" t="inlineStr"/>
      <c r="M484" t="inlineStr"/>
      <c r="N484" t="n">
        <v>360</v>
      </c>
      <c r="O484" t="inlineStr"/>
      <c r="P484" t="inlineStr"/>
      <c r="Q484" t="inlineStr"/>
      <c r="R484" t="inlineStr"/>
      <c r="S484" t="inlineStr"/>
      <c r="T484" t="n">
        <v>0</v>
      </c>
      <c r="U484" t="n">
        <v>500000000</v>
      </c>
      <c r="V484" t="inlineStr"/>
      <c r="W484" t="inlineStr">
        <is>
          <t>déterminé</t>
        </is>
      </c>
    </row>
    <row r="485" ht="15" customHeight="1">
      <c r="A485" s="154" t="inlineStr">
        <is>
          <t>Coproduits</t>
        </is>
      </c>
      <c r="B485" t="inlineStr">
        <is>
          <t>Traitement thermique C3 et alimentaire</t>
        </is>
      </c>
      <c r="C485" t="inlineStr">
        <is>
          <t>Viande bovine</t>
        </is>
      </c>
      <c r="D485" t="inlineStr">
        <is>
          <t>France</t>
        </is>
      </c>
      <c r="E485" t="inlineStr">
        <is>
          <t>2019</t>
        </is>
      </c>
      <c r="F485" t="inlineStr">
        <is>
          <t>kt</t>
        </is>
      </c>
      <c r="G485" t="inlineStr"/>
      <c r="H485" t="inlineStr"/>
      <c r="I485" t="inlineStr"/>
      <c r="J485" t="inlineStr"/>
      <c r="K485" t="inlineStr"/>
      <c r="L485" t="inlineStr"/>
      <c r="M485" t="inlineStr"/>
      <c r="N485" t="n">
        <v>738</v>
      </c>
      <c r="O485" t="inlineStr"/>
      <c r="P485" t="inlineStr"/>
      <c r="Q485" t="inlineStr"/>
      <c r="R485" t="inlineStr"/>
      <c r="S485" t="inlineStr"/>
      <c r="T485" t="n">
        <v>0</v>
      </c>
      <c r="U485" t="n">
        <v>500000000</v>
      </c>
      <c r="V485" t="inlineStr"/>
      <c r="W485" t="inlineStr">
        <is>
          <t>déterminé</t>
        </is>
      </c>
    </row>
    <row r="486" ht="15" customHeight="1">
      <c r="A486" s="154" t="inlineStr">
        <is>
          <t>Coproduits</t>
        </is>
      </c>
      <c r="B486" t="inlineStr">
        <is>
          <t>Export</t>
        </is>
      </c>
      <c r="C486" t="inlineStr">
        <is>
          <t>Viande bovine</t>
        </is>
      </c>
      <c r="D486" t="inlineStr">
        <is>
          <t>France</t>
        </is>
      </c>
      <c r="E486" t="inlineStr">
        <is>
          <t>2019</t>
        </is>
      </c>
      <c r="F486" t="inlineStr">
        <is>
          <t>kt</t>
        </is>
      </c>
      <c r="G486" t="inlineStr"/>
      <c r="H486" t="inlineStr"/>
      <c r="I486" t="inlineStr"/>
      <c r="J486" t="inlineStr"/>
      <c r="K486" t="inlineStr"/>
      <c r="L486" t="inlineStr"/>
      <c r="M486" t="inlineStr"/>
      <c r="N486" t="n">
        <v>125</v>
      </c>
      <c r="O486" t="inlineStr"/>
      <c r="P486" t="inlineStr"/>
      <c r="Q486" t="inlineStr"/>
      <c r="R486" t="inlineStr"/>
      <c r="S486" t="inlineStr"/>
      <c r="T486" t="n">
        <v>0</v>
      </c>
      <c r="U486" t="n">
        <v>500000000</v>
      </c>
      <c r="V486" t="inlineStr"/>
      <c r="W486" t="inlineStr">
        <is>
          <t>déterminé</t>
        </is>
      </c>
    </row>
    <row r="487" ht="15" customHeight="1">
      <c r="A487" s="154" t="inlineStr">
        <is>
          <t>Coproduits</t>
        </is>
      </c>
      <c r="B487" t="inlineStr">
        <is>
          <t>Transformation des coproduits</t>
        </is>
      </c>
      <c r="C487" t="inlineStr">
        <is>
          <t>Viande bovine</t>
        </is>
      </c>
      <c r="D487" t="inlineStr">
        <is>
          <t>France</t>
        </is>
      </c>
      <c r="E487" t="inlineStr">
        <is>
          <t>2019</t>
        </is>
      </c>
      <c r="F487" t="inlineStr">
        <is>
          <t>kt</t>
        </is>
      </c>
      <c r="G487" t="inlineStr"/>
      <c r="H487" t="inlineStr"/>
      <c r="I487" t="inlineStr"/>
      <c r="J487" t="inlineStr"/>
      <c r="K487" t="inlineStr"/>
      <c r="L487" t="inlineStr"/>
      <c r="M487" t="inlineStr"/>
      <c r="N487" t="n">
        <v>1100</v>
      </c>
      <c r="O487" t="inlineStr"/>
      <c r="P487" t="inlineStr"/>
      <c r="Q487" t="inlineStr"/>
      <c r="R487" t="inlineStr"/>
      <c r="S487" t="inlineStr"/>
      <c r="T487" t="n">
        <v>0</v>
      </c>
      <c r="U487" t="n">
        <v>500000000</v>
      </c>
      <c r="V487" t="inlineStr"/>
      <c r="W487" t="inlineStr">
        <is>
          <t>déterminé</t>
        </is>
      </c>
    </row>
    <row r="488" ht="15" customHeight="1">
      <c r="A488" s="154" t="inlineStr">
        <is>
          <t>Coproduits</t>
        </is>
      </c>
      <c r="B488" t="inlineStr">
        <is>
          <t>1ère et 2nde transformation</t>
        </is>
      </c>
      <c r="C488" t="inlineStr">
        <is>
          <t>Viande bovine</t>
        </is>
      </c>
      <c r="D488" t="inlineStr">
        <is>
          <t>France</t>
        </is>
      </c>
      <c r="E488" t="inlineStr">
        <is>
          <t>2019</t>
        </is>
      </c>
      <c r="F488" t="inlineStr">
        <is>
          <t>kt</t>
        </is>
      </c>
      <c r="G488" t="inlineStr"/>
      <c r="H488" t="inlineStr"/>
      <c r="I488" t="inlineStr"/>
      <c r="J488" t="inlineStr"/>
      <c r="K488" t="inlineStr"/>
      <c r="L488" t="inlineStr"/>
      <c r="M488" t="inlineStr"/>
      <c r="N488" t="n">
        <v>1100</v>
      </c>
      <c r="O488" t="inlineStr"/>
      <c r="P488" t="inlineStr"/>
      <c r="Q488" t="inlineStr"/>
      <c r="R488" t="inlineStr"/>
      <c r="S488" t="inlineStr"/>
      <c r="T488" t="n">
        <v>0</v>
      </c>
      <c r="U488" t="n">
        <v>500000000</v>
      </c>
      <c r="V488" t="inlineStr"/>
      <c r="W488" t="inlineStr">
        <is>
          <t>déterminé</t>
        </is>
      </c>
    </row>
    <row r="489" ht="15" customHeight="1">
      <c r="A489" s="154" t="inlineStr">
        <is>
          <t>C1</t>
        </is>
      </c>
      <c r="B489" t="inlineStr">
        <is>
          <t>Traitement thermique C1/C2</t>
        </is>
      </c>
      <c r="C489" t="inlineStr">
        <is>
          <t>Viande bovine</t>
        </is>
      </c>
      <c r="D489" t="inlineStr">
        <is>
          <t>France</t>
        </is>
      </c>
      <c r="E489" t="inlineStr">
        <is>
          <t>2019</t>
        </is>
      </c>
      <c r="F489" t="inlineStr">
        <is>
          <t>kt</t>
        </is>
      </c>
      <c r="G489" t="inlineStr"/>
      <c r="H489" t="inlineStr"/>
      <c r="I489" t="inlineStr"/>
      <c r="J489" t="inlineStr"/>
      <c r="K489" t="inlineStr"/>
      <c r="L489" t="inlineStr"/>
      <c r="M489" t="inlineStr"/>
      <c r="N489" t="n">
        <v>133</v>
      </c>
      <c r="O489" t="inlineStr"/>
      <c r="P489" t="inlineStr"/>
      <c r="Q489" t="inlineStr"/>
      <c r="R489" t="inlineStr"/>
      <c r="S489" t="inlineStr"/>
      <c r="T489" t="n">
        <v>0</v>
      </c>
      <c r="U489" t="n">
        <v>500000000</v>
      </c>
      <c r="V489" t="inlineStr"/>
      <c r="W489" t="inlineStr">
        <is>
          <t>déterminé</t>
        </is>
      </c>
    </row>
    <row r="490" ht="15" customHeight="1">
      <c r="A490" s="154" t="inlineStr">
        <is>
          <t>C1</t>
        </is>
      </c>
      <c r="B490" t="inlineStr">
        <is>
          <t>Transformation des coproduits</t>
        </is>
      </c>
      <c r="C490" t="inlineStr">
        <is>
          <t>Viande bovine</t>
        </is>
      </c>
      <c r="D490" t="inlineStr">
        <is>
          <t>France</t>
        </is>
      </c>
      <c r="E490" t="inlineStr">
        <is>
          <t>2019</t>
        </is>
      </c>
      <c r="F490" t="inlineStr">
        <is>
          <t>kt</t>
        </is>
      </c>
      <c r="G490" t="inlineStr"/>
      <c r="H490" t="inlineStr"/>
      <c r="I490" t="inlineStr"/>
      <c r="J490" t="inlineStr"/>
      <c r="K490" t="inlineStr"/>
      <c r="L490" t="inlineStr"/>
      <c r="M490" t="inlineStr"/>
      <c r="N490" t="n">
        <v>133</v>
      </c>
      <c r="O490" t="inlineStr"/>
      <c r="P490" t="inlineStr"/>
      <c r="Q490" t="inlineStr"/>
      <c r="R490" t="inlineStr"/>
      <c r="S490" t="inlineStr"/>
      <c r="T490" t="n">
        <v>0</v>
      </c>
      <c r="U490" t="n">
        <v>500000000</v>
      </c>
      <c r="V490" t="inlineStr"/>
      <c r="W490" t="inlineStr">
        <is>
          <t>déterminé</t>
        </is>
      </c>
    </row>
    <row r="491" ht="15" customHeight="1">
      <c r="A491" s="154" t="inlineStr">
        <is>
          <t>C1</t>
        </is>
      </c>
      <c r="B491" t="inlineStr">
        <is>
          <t>1ère et 2nde transformation</t>
        </is>
      </c>
      <c r="C491" t="inlineStr">
        <is>
          <t>Viande bovine</t>
        </is>
      </c>
      <c r="D491" t="inlineStr">
        <is>
          <t>France</t>
        </is>
      </c>
      <c r="E491" t="inlineStr">
        <is>
          <t>2019</t>
        </is>
      </c>
      <c r="F491" t="inlineStr">
        <is>
          <t>kt</t>
        </is>
      </c>
      <c r="G491" t="inlineStr"/>
      <c r="H491" t="inlineStr"/>
      <c r="I491" t="inlineStr"/>
      <c r="J491" t="inlineStr"/>
      <c r="K491" t="inlineStr"/>
      <c r="L491" t="inlineStr"/>
      <c r="M491" t="inlineStr"/>
      <c r="N491" t="n">
        <v>133</v>
      </c>
      <c r="O491" t="inlineStr"/>
      <c r="P491" t="inlineStr"/>
      <c r="Q491" t="inlineStr"/>
      <c r="R491" t="inlineStr"/>
      <c r="S491" t="inlineStr"/>
      <c r="T491" t="n">
        <v>0</v>
      </c>
      <c r="U491" t="n">
        <v>500000000</v>
      </c>
      <c r="V491" t="inlineStr"/>
      <c r="W491" t="inlineStr">
        <is>
          <t>déterminé</t>
        </is>
      </c>
    </row>
    <row r="492" ht="15" customHeight="1">
      <c r="A492" s="154" t="inlineStr">
        <is>
          <t>C2</t>
        </is>
      </c>
      <c r="B492" t="inlineStr">
        <is>
          <t>Traitement thermique C1/C2</t>
        </is>
      </c>
      <c r="C492" t="inlineStr">
        <is>
          <t>Viande bovine</t>
        </is>
      </c>
      <c r="D492" t="inlineStr">
        <is>
          <t>France</t>
        </is>
      </c>
      <c r="E492" t="inlineStr">
        <is>
          <t>2019</t>
        </is>
      </c>
      <c r="F492" t="inlineStr">
        <is>
          <t>kt</t>
        </is>
      </c>
      <c r="G492" t="inlineStr"/>
      <c r="H492" t="inlineStr"/>
      <c r="I492" t="inlineStr"/>
      <c r="J492" t="inlineStr"/>
      <c r="K492" t="inlineStr"/>
      <c r="L492" t="inlineStr"/>
      <c r="M492" t="inlineStr"/>
      <c r="N492" t="n">
        <v>227</v>
      </c>
      <c r="O492" t="inlineStr"/>
      <c r="P492" t="inlineStr"/>
      <c r="Q492" t="inlineStr"/>
      <c r="R492" t="inlineStr"/>
      <c r="S492" t="inlineStr"/>
      <c r="T492" t="n">
        <v>0</v>
      </c>
      <c r="U492" t="n">
        <v>500000000</v>
      </c>
      <c r="V492" t="inlineStr"/>
      <c r="W492" t="inlineStr">
        <is>
          <t>déterminé</t>
        </is>
      </c>
    </row>
    <row r="493" ht="15" customHeight="1">
      <c r="A493" s="154" t="inlineStr">
        <is>
          <t>C2</t>
        </is>
      </c>
      <c r="B493" t="inlineStr">
        <is>
          <t>Transformation des coproduits</t>
        </is>
      </c>
      <c r="C493" t="inlineStr">
        <is>
          <t>Viande bovine</t>
        </is>
      </c>
      <c r="D493" t="inlineStr">
        <is>
          <t>France</t>
        </is>
      </c>
      <c r="E493" t="inlineStr">
        <is>
          <t>2019</t>
        </is>
      </c>
      <c r="F493" t="inlineStr">
        <is>
          <t>kt</t>
        </is>
      </c>
      <c r="G493" t="inlineStr"/>
      <c r="H493" t="inlineStr"/>
      <c r="I493" t="inlineStr"/>
      <c r="J493" t="inlineStr"/>
      <c r="K493" t="inlineStr"/>
      <c r="L493" t="inlineStr"/>
      <c r="M493" t="inlineStr"/>
      <c r="N493" t="n">
        <v>227</v>
      </c>
      <c r="O493" t="inlineStr"/>
      <c r="P493" t="inlineStr"/>
      <c r="Q493" t="inlineStr"/>
      <c r="R493" t="inlineStr"/>
      <c r="S493" t="inlineStr"/>
      <c r="T493" t="n">
        <v>0</v>
      </c>
      <c r="U493" t="n">
        <v>500000000</v>
      </c>
      <c r="V493" t="inlineStr"/>
      <c r="W493" t="inlineStr">
        <is>
          <t>déterminé</t>
        </is>
      </c>
    </row>
    <row r="494" ht="15" customHeight="1">
      <c r="A494" s="154" t="inlineStr">
        <is>
          <t>C2</t>
        </is>
      </c>
      <c r="B494" t="inlineStr">
        <is>
          <t>1ère et 2nde transformation</t>
        </is>
      </c>
      <c r="C494" t="inlineStr">
        <is>
          <t>Viande bovine</t>
        </is>
      </c>
      <c r="D494" t="inlineStr">
        <is>
          <t>France</t>
        </is>
      </c>
      <c r="E494" t="inlineStr">
        <is>
          <t>2019</t>
        </is>
      </c>
      <c r="F494" t="inlineStr">
        <is>
          <t>kt</t>
        </is>
      </c>
      <c r="G494" t="inlineStr"/>
      <c r="H494" t="inlineStr"/>
      <c r="I494" t="inlineStr"/>
      <c r="J494" t="inlineStr"/>
      <c r="K494" t="inlineStr"/>
      <c r="L494" t="inlineStr"/>
      <c r="M494" t="inlineStr"/>
      <c r="N494" t="n">
        <v>227</v>
      </c>
      <c r="O494" t="inlineStr"/>
      <c r="P494" t="inlineStr"/>
      <c r="Q494" t="inlineStr"/>
      <c r="R494" t="inlineStr"/>
      <c r="S494" t="inlineStr"/>
      <c r="T494" t="n">
        <v>0</v>
      </c>
      <c r="U494" t="n">
        <v>500000000</v>
      </c>
      <c r="V494" t="inlineStr"/>
      <c r="W494" t="inlineStr">
        <is>
          <t>déterminé</t>
        </is>
      </c>
    </row>
    <row r="495" ht="15" customHeight="1">
      <c r="A495" s="154" t="inlineStr">
        <is>
          <t>C3 et alimentaire</t>
        </is>
      </c>
      <c r="B495" t="inlineStr">
        <is>
          <t>Traitement thermique C3 et alimentaire</t>
        </is>
      </c>
      <c r="C495" t="inlineStr">
        <is>
          <t>Viande bovine</t>
        </is>
      </c>
      <c r="D495" t="inlineStr">
        <is>
          <t>France</t>
        </is>
      </c>
      <c r="E495" t="inlineStr">
        <is>
          <t>2019</t>
        </is>
      </c>
      <c r="F495" t="inlineStr">
        <is>
          <t>kt</t>
        </is>
      </c>
      <c r="G495" t="inlineStr"/>
      <c r="H495" t="inlineStr"/>
      <c r="I495" t="inlineStr"/>
      <c r="J495" t="inlineStr"/>
      <c r="K495" t="inlineStr"/>
      <c r="L495" t="inlineStr"/>
      <c r="M495" t="inlineStr"/>
      <c r="N495" t="n">
        <v>738</v>
      </c>
      <c r="O495" t="inlineStr"/>
      <c r="P495" t="inlineStr"/>
      <c r="Q495" t="inlineStr"/>
      <c r="R495" t="inlineStr"/>
      <c r="S495" t="inlineStr"/>
      <c r="T495" t="n">
        <v>0</v>
      </c>
      <c r="U495" t="n">
        <v>500000000</v>
      </c>
      <c r="V495" t="inlineStr"/>
      <c r="W495" t="inlineStr">
        <is>
          <t>déterminé</t>
        </is>
      </c>
    </row>
    <row r="496" ht="15" customHeight="1">
      <c r="A496" s="154" t="inlineStr">
        <is>
          <t>C3 et alimentaire</t>
        </is>
      </c>
      <c r="B496" t="inlineStr">
        <is>
          <t>Export</t>
        </is>
      </c>
      <c r="C496" t="inlineStr">
        <is>
          <t>Viande bovine</t>
        </is>
      </c>
      <c r="D496" t="inlineStr">
        <is>
          <t>France</t>
        </is>
      </c>
      <c r="E496" t="inlineStr">
        <is>
          <t>2019</t>
        </is>
      </c>
      <c r="F496" t="inlineStr">
        <is>
          <t>kt</t>
        </is>
      </c>
      <c r="G496" t="inlineStr">
        <is>
          <t>Exportation de coproduits C3 et alimentaire</t>
        </is>
      </c>
      <c r="H496" t="inlineStr">
        <is>
          <t>Douanes - Eurostat</t>
        </is>
      </c>
      <c r="I496" t="inlineStr">
        <is>
          <t>Statistique comprenant également les ovins et caprins = extrapolation à partir de la production de C3 de chaque espèce</t>
        </is>
      </c>
      <c r="J496" t="inlineStr">
        <is>
          <t>Volume</t>
        </is>
      </c>
      <c r="K496" t="inlineStr">
        <is>
          <t>Exportation de coproduits C3 et alimentaire</t>
        </is>
      </c>
      <c r="L496" t="inlineStr">
        <is>
          <t>Echanges - Eurostat</t>
        </is>
      </c>
      <c r="M496" t="inlineStr">
        <is>
          <t>Moyenne</t>
        </is>
      </c>
      <c r="N496" t="n">
        <v>125</v>
      </c>
      <c r="O496" t="inlineStr"/>
      <c r="P496" t="inlineStr"/>
      <c r="Q496" t="n">
        <v>125.42</v>
      </c>
      <c r="R496" t="n">
        <v>6.27</v>
      </c>
      <c r="S496" t="n">
        <v>0.1</v>
      </c>
      <c r="T496" t="n">
        <v>0</v>
      </c>
      <c r="U496" t="n">
        <v>500000000</v>
      </c>
      <c r="V496" t="n">
        <v>0</v>
      </c>
      <c r="W496" t="inlineStr">
        <is>
          <t>mesuré</t>
        </is>
      </c>
    </row>
    <row r="497" ht="15" customHeight="1">
      <c r="A497" s="154" t="inlineStr">
        <is>
          <t>C3 et alimentaire</t>
        </is>
      </c>
      <c r="B497" t="inlineStr">
        <is>
          <t>Transformation des coproduits</t>
        </is>
      </c>
      <c r="C497" t="inlineStr">
        <is>
          <t>Viande bovine</t>
        </is>
      </c>
      <c r="D497" t="inlineStr">
        <is>
          <t>France</t>
        </is>
      </c>
      <c r="E497" t="inlineStr">
        <is>
          <t>2019</t>
        </is>
      </c>
      <c r="F497" t="inlineStr">
        <is>
          <t>kt</t>
        </is>
      </c>
      <c r="G497" t="inlineStr"/>
      <c r="H497" t="inlineStr"/>
      <c r="I497" t="inlineStr"/>
      <c r="J497" t="inlineStr"/>
      <c r="K497" t="inlineStr"/>
      <c r="L497" t="inlineStr"/>
      <c r="M497" t="inlineStr"/>
      <c r="N497" t="n">
        <v>738</v>
      </c>
      <c r="O497" t="inlineStr"/>
      <c r="P497" t="inlineStr"/>
      <c r="Q497" t="inlineStr"/>
      <c r="R497" t="inlineStr"/>
      <c r="S497" t="inlineStr"/>
      <c r="T497" t="n">
        <v>0</v>
      </c>
      <c r="U497" t="n">
        <v>500000000</v>
      </c>
      <c r="V497" t="inlineStr"/>
      <c r="W497" t="inlineStr">
        <is>
          <t>déterminé</t>
        </is>
      </c>
    </row>
    <row r="498" ht="15" customHeight="1">
      <c r="A498" s="154" t="inlineStr">
        <is>
          <t>C3 et alimentaire</t>
        </is>
      </c>
      <c r="B498" t="inlineStr">
        <is>
          <t>1ère et 2nde transformation</t>
        </is>
      </c>
      <c r="C498" t="inlineStr">
        <is>
          <t>Viande bovine</t>
        </is>
      </c>
      <c r="D498" t="inlineStr">
        <is>
          <t>France</t>
        </is>
      </c>
      <c r="E498" t="inlineStr">
        <is>
          <t>2019</t>
        </is>
      </c>
      <c r="F498" t="inlineStr">
        <is>
          <t>kt</t>
        </is>
      </c>
      <c r="G498" t="inlineStr"/>
      <c r="H498" t="inlineStr"/>
      <c r="I498" t="inlineStr"/>
      <c r="J498" t="inlineStr"/>
      <c r="K498" t="inlineStr"/>
      <c r="L498" t="inlineStr"/>
      <c r="M498" t="inlineStr"/>
      <c r="N498" t="n">
        <v>738</v>
      </c>
      <c r="O498" t="inlineStr"/>
      <c r="P498" t="inlineStr"/>
      <c r="Q498" t="inlineStr"/>
      <c r="R498" t="inlineStr"/>
      <c r="S498" t="inlineStr"/>
      <c r="T498" t="n">
        <v>0</v>
      </c>
      <c r="U498" t="n">
        <v>500000000</v>
      </c>
      <c r="V498" t="inlineStr"/>
      <c r="W498" t="inlineStr">
        <is>
          <t>déterminé</t>
        </is>
      </c>
    </row>
    <row r="499" ht="15" customHeight="1">
      <c r="A499" s="154" t="inlineStr">
        <is>
          <t>Viande de veaux</t>
        </is>
      </c>
      <c r="B499" t="inlineStr">
        <is>
          <t>Vente directe et autoconsommation</t>
        </is>
      </c>
      <c r="C499" t="inlineStr">
        <is>
          <t>Viande bovine</t>
        </is>
      </c>
      <c r="D499" t="inlineStr">
        <is>
          <t>France</t>
        </is>
      </c>
      <c r="E499" t="inlineStr">
        <is>
          <t>2019</t>
        </is>
      </c>
      <c r="F499" t="inlineStr">
        <is>
          <t>kt</t>
        </is>
      </c>
      <c r="G499" t="inlineStr">
        <is>
          <t>Part de viande de veaux vendue directement ou autoconsommée = 5 % (Où va le veau ? - Idele)</t>
        </is>
      </c>
      <c r="H499" t="inlineStr">
        <is>
          <t>Où va le veau ? - Idele</t>
        </is>
      </c>
      <c r="I499" t="inlineStr">
        <is>
          <t>Utilisation de la répartition de 2022, en tec</t>
        </is>
      </c>
      <c r="J499" t="inlineStr">
        <is>
          <t>Répartition</t>
        </is>
      </c>
      <c r="K499" t="inlineStr">
        <is>
          <t>Part de viande de veaux vendue directement ou autoconsommée</t>
        </is>
      </c>
      <c r="L499" t="inlineStr">
        <is>
          <t>Consommation - IDELE</t>
        </is>
      </c>
      <c r="M499" t="inlineStr">
        <is>
          <t>0</t>
        </is>
      </c>
      <c r="N499" t="n">
        <v>6.8</v>
      </c>
      <c r="O499" t="inlineStr"/>
      <c r="P499" t="inlineStr"/>
      <c r="Q499" t="inlineStr"/>
      <c r="R499" t="inlineStr"/>
      <c r="S499" t="inlineStr"/>
      <c r="T499" t="n">
        <v>0</v>
      </c>
      <c r="U499" t="n">
        <v>500000000</v>
      </c>
      <c r="V499" t="inlineStr"/>
      <c r="W499" t="inlineStr">
        <is>
          <t>déterminé</t>
        </is>
      </c>
    </row>
    <row r="500" ht="15" customHeight="1">
      <c r="A500" s="154" t="inlineStr">
        <is>
          <t>Viande de veaux</t>
        </is>
      </c>
      <c r="B500" t="inlineStr">
        <is>
          <t>GMS</t>
        </is>
      </c>
      <c r="C500" t="inlineStr">
        <is>
          <t>Viande bovine</t>
        </is>
      </c>
      <c r="D500" t="inlineStr">
        <is>
          <t>France</t>
        </is>
      </c>
      <c r="E500" t="inlineStr">
        <is>
          <t>2019</t>
        </is>
      </c>
      <c r="F500" t="inlineStr">
        <is>
          <t>kt</t>
        </is>
      </c>
      <c r="G500" t="inlineStr">
        <is>
          <t>Part de viande de veaux consommée en GMS = 35 % (Où va le veau ? - Idele)</t>
        </is>
      </c>
      <c r="H500" t="inlineStr">
        <is>
          <t>Où va le veau ? - Idele</t>
        </is>
      </c>
      <c r="I500" t="inlineStr">
        <is>
          <t>Utilisation de la répartition de 2022, en tec, comprenant également la viande transformée</t>
        </is>
      </c>
      <c r="J500" t="inlineStr">
        <is>
          <t>Répartition</t>
        </is>
      </c>
      <c r="K500" t="inlineStr">
        <is>
          <t>Part de viande de veaux consommée en GMS</t>
        </is>
      </c>
      <c r="L500" t="inlineStr">
        <is>
          <t>Consommation - IDELE</t>
        </is>
      </c>
      <c r="M500" t="inlineStr">
        <is>
          <t>0</t>
        </is>
      </c>
      <c r="N500" t="n">
        <v>47.6</v>
      </c>
      <c r="O500" t="inlineStr"/>
      <c r="P500" t="inlineStr"/>
      <c r="Q500" t="inlineStr"/>
      <c r="R500" t="inlineStr"/>
      <c r="S500" t="inlineStr"/>
      <c r="T500" t="n">
        <v>0</v>
      </c>
      <c r="U500" t="n">
        <v>500000000</v>
      </c>
      <c r="V500" t="inlineStr"/>
      <c r="W500" t="inlineStr">
        <is>
          <t>déterminé</t>
        </is>
      </c>
    </row>
    <row r="501" ht="15" customHeight="1">
      <c r="A501" s="154" t="inlineStr">
        <is>
          <t>Viande de veaux</t>
        </is>
      </c>
      <c r="B501" t="inlineStr">
        <is>
          <t>Boucherie</t>
        </is>
      </c>
      <c r="C501" t="inlineStr">
        <is>
          <t>Viande bovine</t>
        </is>
      </c>
      <c r="D501" t="inlineStr">
        <is>
          <t>France</t>
        </is>
      </c>
      <c r="E501" t="inlineStr">
        <is>
          <t>2019</t>
        </is>
      </c>
      <c r="F501" t="inlineStr">
        <is>
          <t>kt</t>
        </is>
      </c>
      <c r="G501" t="inlineStr">
        <is>
          <t>Part de viande de veaux consommée en boucherie = 35 % (Où va le veau ? - Idele)</t>
        </is>
      </c>
      <c r="H501" t="inlineStr">
        <is>
          <t>Où va le veau ? - Idele</t>
        </is>
      </c>
      <c r="I501" t="inlineStr">
        <is>
          <t>Utilisation de la répartition de 2022, en tec, comprenant également la viande transformée</t>
        </is>
      </c>
      <c r="J501" t="inlineStr">
        <is>
          <t>Répartition</t>
        </is>
      </c>
      <c r="K501" t="inlineStr">
        <is>
          <t>Part de viande de veaux consommée en boucherie</t>
        </is>
      </c>
      <c r="L501" t="inlineStr">
        <is>
          <t>Consommation - IDELE</t>
        </is>
      </c>
      <c r="M501" t="inlineStr">
        <is>
          <t>0</t>
        </is>
      </c>
      <c r="N501" t="n">
        <v>47.6</v>
      </c>
      <c r="O501" t="inlineStr"/>
      <c r="P501" t="inlineStr"/>
      <c r="Q501" t="inlineStr"/>
      <c r="R501" t="inlineStr"/>
      <c r="S501" t="inlineStr"/>
      <c r="T501" t="n">
        <v>0</v>
      </c>
      <c r="U501" t="n">
        <v>500000000</v>
      </c>
      <c r="V501" t="inlineStr"/>
      <c r="W501" t="inlineStr">
        <is>
          <t>déterminé</t>
        </is>
      </c>
    </row>
    <row r="502" ht="15" customHeight="1">
      <c r="A502" s="154" t="inlineStr">
        <is>
          <t>Viande de veaux</t>
        </is>
      </c>
      <c r="B502" t="inlineStr">
        <is>
          <t>RHD</t>
        </is>
      </c>
      <c r="C502" t="inlineStr">
        <is>
          <t>Viande bovine</t>
        </is>
      </c>
      <c r="D502" t="inlineStr">
        <is>
          <t>France</t>
        </is>
      </c>
      <c r="E502" t="inlineStr">
        <is>
          <t>2019</t>
        </is>
      </c>
      <c r="F502" t="inlineStr">
        <is>
          <t>kt</t>
        </is>
      </c>
      <c r="G502" t="inlineStr">
        <is>
          <t>Part de viande de veaux consommée en RHD = 25 % (Où va le veau ? - Idele)</t>
        </is>
      </c>
      <c r="H502" t="inlineStr">
        <is>
          <t>Où va le veau ? - Idele</t>
        </is>
      </c>
      <c r="I502" t="inlineStr">
        <is>
          <t>Utilisation de la répartition de 2022, en tec, comprenant également la viande transformée</t>
        </is>
      </c>
      <c r="J502" t="inlineStr">
        <is>
          <t>Répartition</t>
        </is>
      </c>
      <c r="K502" t="inlineStr">
        <is>
          <t>Part de viande de veaux consommée en RHD</t>
        </is>
      </c>
      <c r="L502" t="inlineStr">
        <is>
          <t>Consommation - IDELE</t>
        </is>
      </c>
      <c r="M502" t="inlineStr">
        <is>
          <t>0</t>
        </is>
      </c>
      <c r="N502" t="n">
        <v>34</v>
      </c>
      <c r="O502" t="inlineStr"/>
      <c r="P502" t="inlineStr"/>
      <c r="Q502" t="inlineStr"/>
      <c r="R502" t="inlineStr"/>
      <c r="S502" t="inlineStr"/>
      <c r="T502" t="n">
        <v>0</v>
      </c>
      <c r="U502" t="n">
        <v>500000000</v>
      </c>
      <c r="V502" t="inlineStr"/>
      <c r="W502" t="inlineStr">
        <is>
          <t>déterminé</t>
        </is>
      </c>
    </row>
    <row r="503" ht="15" customHeight="1">
      <c r="A503" s="154" t="inlineStr">
        <is>
          <t>Viande de veaux</t>
        </is>
      </c>
      <c r="B503" t="inlineStr">
        <is>
          <t>Autres IAA</t>
        </is>
      </c>
      <c r="C503" t="inlineStr">
        <is>
          <t>Viande bovine</t>
        </is>
      </c>
      <c r="D503" t="inlineStr">
        <is>
          <t>France</t>
        </is>
      </c>
      <c r="E503" t="inlineStr">
        <is>
          <t>2019</t>
        </is>
      </c>
      <c r="F503" t="inlineStr">
        <is>
          <t>kt</t>
        </is>
      </c>
      <c r="G503" t="inlineStr"/>
      <c r="H503" t="inlineStr"/>
      <c r="I503" t="inlineStr"/>
      <c r="J503" t="inlineStr"/>
      <c r="K503" t="inlineStr"/>
      <c r="L503" t="inlineStr"/>
      <c r="M503" t="inlineStr"/>
      <c r="N503" t="n">
        <v>0</v>
      </c>
      <c r="O503" t="inlineStr"/>
      <c r="P503" t="inlineStr"/>
      <c r="Q503" t="inlineStr"/>
      <c r="R503" t="inlineStr"/>
      <c r="S503" t="inlineStr"/>
      <c r="T503" t="n">
        <v>0</v>
      </c>
      <c r="U503" t="n">
        <v>500000000</v>
      </c>
      <c r="V503" t="inlineStr"/>
      <c r="W503" t="inlineStr">
        <is>
          <t>déterminé</t>
        </is>
      </c>
    </row>
    <row r="504" ht="15" customHeight="1">
      <c r="A504" s="154" t="inlineStr">
        <is>
          <t>Viande de veaux</t>
        </is>
      </c>
      <c r="B504" t="inlineStr">
        <is>
          <t>Export</t>
        </is>
      </c>
      <c r="C504" t="inlineStr">
        <is>
          <t>Viande bovine</t>
        </is>
      </c>
      <c r="D504" t="inlineStr">
        <is>
          <t>France</t>
        </is>
      </c>
      <c r="E504" t="inlineStr">
        <is>
          <t>2019</t>
        </is>
      </c>
      <c r="F504" t="inlineStr">
        <is>
          <t>kt</t>
        </is>
      </c>
      <c r="G504" t="inlineStr"/>
      <c r="H504" t="inlineStr"/>
      <c r="I504" t="inlineStr"/>
      <c r="J504" t="inlineStr"/>
      <c r="K504" t="inlineStr"/>
      <c r="L504" t="inlineStr"/>
      <c r="M504" t="inlineStr"/>
      <c r="N504" t="n">
        <v>38.1</v>
      </c>
      <c r="O504" t="inlineStr"/>
      <c r="P504" t="inlineStr"/>
      <c r="Q504" t="inlineStr"/>
      <c r="R504" t="inlineStr"/>
      <c r="S504" t="inlineStr"/>
      <c r="T504" t="n">
        <v>0</v>
      </c>
      <c r="U504" t="n">
        <v>500000000</v>
      </c>
      <c r="V504" t="inlineStr"/>
      <c r="W504" t="inlineStr">
        <is>
          <t>déterminé</t>
        </is>
      </c>
    </row>
    <row r="505" ht="15" customHeight="1">
      <c r="A505" s="154" t="inlineStr">
        <is>
          <t>Viande de veaux</t>
        </is>
      </c>
      <c r="B505" t="inlineStr">
        <is>
          <t>Alimentation humaine</t>
        </is>
      </c>
      <c r="C505" t="inlineStr">
        <is>
          <t>Viande bovine</t>
        </is>
      </c>
      <c r="D505" t="inlineStr">
        <is>
          <t>France</t>
        </is>
      </c>
      <c r="E505" t="inlineStr">
        <is>
          <t>2019</t>
        </is>
      </c>
      <c r="F505" t="inlineStr">
        <is>
          <t>kt</t>
        </is>
      </c>
      <c r="G505" t="inlineStr"/>
      <c r="H505" t="inlineStr"/>
      <c r="I505" t="inlineStr"/>
      <c r="J505" t="inlineStr"/>
      <c r="K505" t="inlineStr"/>
      <c r="L505" t="inlineStr"/>
      <c r="M505" t="inlineStr"/>
      <c r="N505" t="n">
        <v>136</v>
      </c>
      <c r="O505" t="inlineStr"/>
      <c r="P505" t="inlineStr"/>
      <c r="Q505" t="inlineStr"/>
      <c r="R505" t="inlineStr"/>
      <c r="S505" t="inlineStr"/>
      <c r="T505" t="n">
        <v>0</v>
      </c>
      <c r="U505" t="n">
        <v>500000000</v>
      </c>
      <c r="V505" t="inlineStr"/>
      <c r="W505" t="inlineStr">
        <is>
          <t>déterminé</t>
        </is>
      </c>
    </row>
    <row r="506" ht="15" customHeight="1">
      <c r="A506" s="154" t="inlineStr">
        <is>
          <t>Viande de veaux</t>
        </is>
      </c>
      <c r="B506" t="inlineStr">
        <is>
          <t>Circuits spécialisés</t>
        </is>
      </c>
      <c r="C506" t="inlineStr">
        <is>
          <t>Viande bovine</t>
        </is>
      </c>
      <c r="D506" t="inlineStr">
        <is>
          <t>France</t>
        </is>
      </c>
      <c r="E506" t="inlineStr">
        <is>
          <t>2019</t>
        </is>
      </c>
      <c r="F506" t="inlineStr">
        <is>
          <t>kt</t>
        </is>
      </c>
      <c r="G506" t="inlineStr"/>
      <c r="H506" t="inlineStr"/>
      <c r="I506" t="inlineStr"/>
      <c r="J506" t="inlineStr"/>
      <c r="K506" t="inlineStr"/>
      <c r="L506" t="inlineStr"/>
      <c r="M506" t="inlineStr"/>
      <c r="N506" t="n">
        <v>47.6</v>
      </c>
      <c r="O506" t="inlineStr"/>
      <c r="P506" t="inlineStr"/>
      <c r="Q506" t="inlineStr"/>
      <c r="R506" t="inlineStr"/>
      <c r="S506" t="inlineStr"/>
      <c r="T506" t="n">
        <v>0</v>
      </c>
      <c r="U506" t="n">
        <v>500000000</v>
      </c>
      <c r="V506" t="inlineStr"/>
      <c r="W506" t="inlineStr">
        <is>
          <t>déterminé</t>
        </is>
      </c>
    </row>
    <row r="507" ht="15" customHeight="1">
      <c r="A507" s="154" t="inlineStr">
        <is>
          <t>Viande de veaux</t>
        </is>
      </c>
      <c r="B507" t="inlineStr">
        <is>
          <t>Ménages</t>
        </is>
      </c>
      <c r="C507" t="inlineStr">
        <is>
          <t>Viande bovine</t>
        </is>
      </c>
      <c r="D507" t="inlineStr">
        <is>
          <t>France</t>
        </is>
      </c>
      <c r="E507" t="inlineStr">
        <is>
          <t>2019</t>
        </is>
      </c>
      <c r="F507" t="inlineStr">
        <is>
          <t>kt</t>
        </is>
      </c>
      <c r="G507" t="inlineStr"/>
      <c r="H507" t="inlineStr"/>
      <c r="I507" t="inlineStr"/>
      <c r="J507" t="inlineStr"/>
      <c r="K507" t="inlineStr"/>
      <c r="L507" t="inlineStr"/>
      <c r="M507" t="inlineStr"/>
      <c r="N507" t="n">
        <v>95.2</v>
      </c>
      <c r="O507" t="inlineStr"/>
      <c r="P507" t="inlineStr"/>
      <c r="Q507" t="inlineStr"/>
      <c r="R507" t="inlineStr"/>
      <c r="S507" t="inlineStr"/>
      <c r="T507" t="n">
        <v>0</v>
      </c>
      <c r="U507" t="n">
        <v>500000000</v>
      </c>
      <c r="V507" t="inlineStr"/>
      <c r="W507" t="inlineStr">
        <is>
          <t>déterminé</t>
        </is>
      </c>
    </row>
    <row r="508" ht="15" customHeight="1">
      <c r="A508" s="154" t="inlineStr">
        <is>
          <t>Viande de veaux</t>
        </is>
      </c>
      <c r="B508" t="inlineStr">
        <is>
          <t>Circuits généralistes</t>
        </is>
      </c>
      <c r="C508" t="inlineStr">
        <is>
          <t>Viande bovine</t>
        </is>
      </c>
      <c r="D508" t="inlineStr">
        <is>
          <t>France</t>
        </is>
      </c>
      <c r="E508" t="inlineStr">
        <is>
          <t>2019</t>
        </is>
      </c>
      <c r="F508" t="inlineStr">
        <is>
          <t>kt</t>
        </is>
      </c>
      <c r="G508" t="inlineStr"/>
      <c r="H508" t="inlineStr"/>
      <c r="I508" t="inlineStr"/>
      <c r="J508" t="inlineStr"/>
      <c r="K508" t="inlineStr"/>
      <c r="L508" t="inlineStr"/>
      <c r="M508" t="inlineStr"/>
      <c r="N508" t="n">
        <v>47.6</v>
      </c>
      <c r="O508" t="inlineStr"/>
      <c r="P508" t="inlineStr"/>
      <c r="Q508" t="inlineStr"/>
      <c r="R508" t="inlineStr"/>
      <c r="S508" t="inlineStr"/>
      <c r="T508" t="n">
        <v>0</v>
      </c>
      <c r="U508" t="n">
        <v>500000000</v>
      </c>
      <c r="V508" t="inlineStr"/>
      <c r="W508" t="inlineStr">
        <is>
          <t>déterminé</t>
        </is>
      </c>
    </row>
    <row r="509" ht="15" customHeight="1">
      <c r="A509" s="154" t="inlineStr">
        <is>
          <t>Viande de veaux</t>
        </is>
      </c>
      <c r="B509" t="inlineStr">
        <is>
          <t>Usages alimentaires</t>
        </is>
      </c>
      <c r="C509" t="inlineStr">
        <is>
          <t>Viande bovine</t>
        </is>
      </c>
      <c r="D509" t="inlineStr">
        <is>
          <t>France</t>
        </is>
      </c>
      <c r="E509" t="inlineStr">
        <is>
          <t>2019</t>
        </is>
      </c>
      <c r="F509" t="inlineStr">
        <is>
          <t>kt</t>
        </is>
      </c>
      <c r="G509" t="inlineStr"/>
      <c r="H509" t="inlineStr"/>
      <c r="I509" t="inlineStr"/>
      <c r="J509" t="inlineStr"/>
      <c r="K509" t="inlineStr"/>
      <c r="L509" t="inlineStr"/>
      <c r="M509" t="inlineStr"/>
      <c r="N509" t="n">
        <v>136</v>
      </c>
      <c r="O509" t="inlineStr"/>
      <c r="P509" t="inlineStr"/>
      <c r="Q509" t="inlineStr"/>
      <c r="R509" t="inlineStr"/>
      <c r="S509" t="inlineStr"/>
      <c r="T509" t="n">
        <v>0</v>
      </c>
      <c r="U509" t="n">
        <v>500000000</v>
      </c>
      <c r="V509" t="inlineStr"/>
      <c r="W509" t="inlineStr">
        <is>
          <t>déterminé</t>
        </is>
      </c>
    </row>
    <row r="510" ht="15" customHeight="1">
      <c r="A510" s="154" t="inlineStr">
        <is>
          <t>Viande de veaux</t>
        </is>
      </c>
      <c r="B510" t="inlineStr">
        <is>
          <t>Débouchés</t>
        </is>
      </c>
      <c r="C510" t="inlineStr">
        <is>
          <t>Viande bovine</t>
        </is>
      </c>
      <c r="D510" t="inlineStr">
        <is>
          <t>France</t>
        </is>
      </c>
      <c r="E510" t="inlineStr">
        <is>
          <t>2019</t>
        </is>
      </c>
      <c r="F510" t="inlineStr">
        <is>
          <t>kt</t>
        </is>
      </c>
      <c r="G510" t="inlineStr"/>
      <c r="H510" t="inlineStr"/>
      <c r="I510" t="inlineStr"/>
      <c r="J510" t="inlineStr"/>
      <c r="K510" t="inlineStr"/>
      <c r="L510" t="inlineStr"/>
      <c r="M510" t="inlineStr"/>
      <c r="N510" t="n">
        <v>136</v>
      </c>
      <c r="O510" t="inlineStr"/>
      <c r="P510" t="inlineStr"/>
      <c r="Q510" t="inlineStr"/>
      <c r="R510" t="inlineStr"/>
      <c r="S510" t="inlineStr"/>
      <c r="T510" t="n">
        <v>0</v>
      </c>
      <c r="U510" t="n">
        <v>500000000</v>
      </c>
      <c r="V510" t="inlineStr"/>
      <c r="W510" t="inlineStr">
        <is>
          <t>déterminé</t>
        </is>
      </c>
    </row>
    <row r="511" ht="15" customHeight="1">
      <c r="A511" s="154" t="inlineStr">
        <is>
          <t>Viande de gros bovins</t>
        </is>
      </c>
      <c r="B511" t="inlineStr">
        <is>
          <t>Vente directe et autoconsommation</t>
        </is>
      </c>
      <c r="C511" t="inlineStr">
        <is>
          <t>Viande bovine</t>
        </is>
      </c>
      <c r="D511" t="inlineStr">
        <is>
          <t>France</t>
        </is>
      </c>
      <c r="E511" t="inlineStr">
        <is>
          <t>2019</t>
        </is>
      </c>
      <c r="F511" t="inlineStr">
        <is>
          <t>kt</t>
        </is>
      </c>
      <c r="G511" t="inlineStr">
        <is>
          <t>Part de viande de gros bovins vendue directement ou autoconsommée = 4 % (Où va le bœuf ? - Idele)</t>
        </is>
      </c>
      <c r="H511" t="inlineStr">
        <is>
          <t>Où va le bœuf ? - Idele</t>
        </is>
      </c>
      <c r="I511" t="inlineStr">
        <is>
          <t>Utilisation de la répartition en tec</t>
        </is>
      </c>
      <c r="J511" t="inlineStr">
        <is>
          <t>Répartition</t>
        </is>
      </c>
      <c r="K511" t="inlineStr">
        <is>
          <t>Part de viande de gros bovins vendue directement ou autoconsommée</t>
        </is>
      </c>
      <c r="L511" t="inlineStr">
        <is>
          <t>Consommation - IDELE</t>
        </is>
      </c>
      <c r="M511" t="inlineStr">
        <is>
          <t>0</t>
        </is>
      </c>
      <c r="N511" t="n">
        <v>43</v>
      </c>
      <c r="O511" t="inlineStr"/>
      <c r="P511" t="inlineStr"/>
      <c r="Q511" t="inlineStr"/>
      <c r="R511" t="inlineStr"/>
      <c r="S511" t="inlineStr"/>
      <c r="T511" t="n">
        <v>0</v>
      </c>
      <c r="U511" t="n">
        <v>500000000</v>
      </c>
      <c r="V511" t="inlineStr"/>
      <c r="W511" t="inlineStr">
        <is>
          <t>déterminé</t>
        </is>
      </c>
    </row>
    <row r="512" ht="15" customHeight="1">
      <c r="A512" s="154" t="inlineStr">
        <is>
          <t>Viande de gros bovins</t>
        </is>
      </c>
      <c r="B512" t="inlineStr">
        <is>
          <t>GMS</t>
        </is>
      </c>
      <c r="C512" t="inlineStr">
        <is>
          <t>Viande bovine</t>
        </is>
      </c>
      <c r="D512" t="inlineStr">
        <is>
          <t>France</t>
        </is>
      </c>
      <c r="E512" t="inlineStr">
        <is>
          <t>2019</t>
        </is>
      </c>
      <c r="F512" t="inlineStr">
        <is>
          <t>kt</t>
        </is>
      </c>
      <c r="G512" t="inlineStr">
        <is>
          <t>Part de viande de gros bovins consommée en GMS = 39 % (Où va le bœuf ? - Idele)</t>
        </is>
      </c>
      <c r="H512" t="inlineStr">
        <is>
          <t>Où va le bœuf ? - Idele</t>
        </is>
      </c>
      <c r="I512" t="inlineStr">
        <is>
          <t>Utilisation de la répartition en tec, comprenant également la viande transformée</t>
        </is>
      </c>
      <c r="J512" t="inlineStr">
        <is>
          <t>Répartition</t>
        </is>
      </c>
      <c r="K512" t="inlineStr">
        <is>
          <t>Part de viande de gros bovins consommée en GMS</t>
        </is>
      </c>
      <c r="L512" t="inlineStr">
        <is>
          <t>Consommation - IDELE</t>
        </is>
      </c>
      <c r="M512" t="inlineStr">
        <is>
          <t>0</t>
        </is>
      </c>
      <c r="N512" t="n">
        <v>419</v>
      </c>
      <c r="O512" t="inlineStr"/>
      <c r="P512" t="inlineStr"/>
      <c r="Q512" t="inlineStr"/>
      <c r="R512" t="inlineStr"/>
      <c r="S512" t="inlineStr"/>
      <c r="T512" t="n">
        <v>0</v>
      </c>
      <c r="U512" t="n">
        <v>500000000</v>
      </c>
      <c r="V512" t="inlineStr"/>
      <c r="W512" t="inlineStr">
        <is>
          <t>déterminé</t>
        </is>
      </c>
    </row>
    <row r="513" ht="15" customHeight="1">
      <c r="A513" s="154" t="inlineStr">
        <is>
          <t>Viande de gros bovins</t>
        </is>
      </c>
      <c r="B513" t="inlineStr">
        <is>
          <t>Boucherie</t>
        </is>
      </c>
      <c r="C513" t="inlineStr">
        <is>
          <t>Viande bovine</t>
        </is>
      </c>
      <c r="D513" t="inlineStr">
        <is>
          <t>France</t>
        </is>
      </c>
      <c r="E513" t="inlineStr">
        <is>
          <t>2019</t>
        </is>
      </c>
      <c r="F513" t="inlineStr">
        <is>
          <t>kt</t>
        </is>
      </c>
      <c r="G513" t="inlineStr">
        <is>
          <t>Part de viande de gros bovins consommée en boucherie = 9 % (Où va le bœuf ? - Idele)</t>
        </is>
      </c>
      <c r="H513" t="inlineStr">
        <is>
          <t>Où va le bœuf ? - Idele</t>
        </is>
      </c>
      <c r="I513" t="inlineStr">
        <is>
          <t>Utilisation de la répartition en tec, comprenant également la viande transformée</t>
        </is>
      </c>
      <c r="J513" t="inlineStr">
        <is>
          <t>Répartition</t>
        </is>
      </c>
      <c r="K513" t="inlineStr">
        <is>
          <t>Part de viande de gros bovins consommée en boucherie</t>
        </is>
      </c>
      <c r="L513" t="inlineStr">
        <is>
          <t>Consommation - IDELE</t>
        </is>
      </c>
      <c r="M513" t="inlineStr">
        <is>
          <t>0</t>
        </is>
      </c>
      <c r="N513" t="n">
        <v>96.7</v>
      </c>
      <c r="O513" t="inlineStr"/>
      <c r="P513" t="inlineStr"/>
      <c r="Q513" t="inlineStr"/>
      <c r="R513" t="inlineStr"/>
      <c r="S513" t="inlineStr"/>
      <c r="T513" t="n">
        <v>0</v>
      </c>
      <c r="U513" t="n">
        <v>500000000</v>
      </c>
      <c r="V513" t="inlineStr"/>
      <c r="W513" t="inlineStr">
        <is>
          <t>déterminé</t>
        </is>
      </c>
    </row>
    <row r="514" ht="15" customHeight="1">
      <c r="A514" s="154" t="inlineStr">
        <is>
          <t>Viande de gros bovins</t>
        </is>
      </c>
      <c r="B514" t="inlineStr">
        <is>
          <t>RHD</t>
        </is>
      </c>
      <c r="C514" t="inlineStr">
        <is>
          <t>Viande bovine</t>
        </is>
      </c>
      <c r="D514" t="inlineStr">
        <is>
          <t>France</t>
        </is>
      </c>
      <c r="E514" t="inlineStr">
        <is>
          <t>2019</t>
        </is>
      </c>
      <c r="F514" t="inlineStr">
        <is>
          <t>kt</t>
        </is>
      </c>
      <c r="G514" t="inlineStr">
        <is>
          <t>Part de viande de gros bovins consommée en RHD = 23 % (Où va le bœuf ? - Idele)</t>
        </is>
      </c>
      <c r="H514" t="inlineStr">
        <is>
          <t>Où va le bœuf ? - Idele</t>
        </is>
      </c>
      <c r="I514" t="inlineStr">
        <is>
          <t>Utilisation de la répartition en tec, comprenant également la viande transformée</t>
        </is>
      </c>
      <c r="J514" t="inlineStr">
        <is>
          <t>Répartition</t>
        </is>
      </c>
      <c r="K514" t="inlineStr">
        <is>
          <t>Part de viande de gros bovins consommée en RHD</t>
        </is>
      </c>
      <c r="L514" t="inlineStr">
        <is>
          <t>Consommation - IDELE</t>
        </is>
      </c>
      <c r="M514" t="inlineStr">
        <is>
          <t>0</t>
        </is>
      </c>
      <c r="N514" t="n">
        <v>247</v>
      </c>
      <c r="O514" t="inlineStr"/>
      <c r="P514" t="inlineStr"/>
      <c r="Q514" t="inlineStr"/>
      <c r="R514" t="inlineStr"/>
      <c r="S514" t="inlineStr"/>
      <c r="T514" t="n">
        <v>0</v>
      </c>
      <c r="U514" t="n">
        <v>500000000</v>
      </c>
      <c r="V514" t="inlineStr"/>
      <c r="W514" t="inlineStr">
        <is>
          <t>déterminé</t>
        </is>
      </c>
    </row>
    <row r="515" ht="15" customHeight="1">
      <c r="A515" s="154" t="inlineStr">
        <is>
          <t>Viande de gros bovins</t>
        </is>
      </c>
      <c r="B515" t="inlineStr">
        <is>
          <t>Autres IAA</t>
        </is>
      </c>
      <c r="C515" t="inlineStr">
        <is>
          <t>Viande bovine</t>
        </is>
      </c>
      <c r="D515" t="inlineStr">
        <is>
          <t>France</t>
        </is>
      </c>
      <c r="E515" t="inlineStr">
        <is>
          <t>2019</t>
        </is>
      </c>
      <c r="F515" t="inlineStr">
        <is>
          <t>kt</t>
        </is>
      </c>
      <c r="G515" t="inlineStr">
        <is>
          <t>Part de viande de gros bovins pour la fabrication de plats préparés = 10 % (Où va le bœuf ? - Idele)</t>
        </is>
      </c>
      <c r="H515" t="inlineStr">
        <is>
          <t>Où va le bœuf ? - Idele</t>
        </is>
      </c>
      <c r="I515" t="inlineStr">
        <is>
          <t>Utilisation de la répartition en tec, ne comprenant pas la viande transformée</t>
        </is>
      </c>
      <c r="J515" t="inlineStr">
        <is>
          <t>Répartition</t>
        </is>
      </c>
      <c r="K515" t="inlineStr">
        <is>
          <t>Part de viande de gros bovins pour la fabrication de plats préparés</t>
        </is>
      </c>
      <c r="L515" t="inlineStr">
        <is>
          <t>Consommation - IDELE</t>
        </is>
      </c>
      <c r="M515" t="inlineStr">
        <is>
          <t>0</t>
        </is>
      </c>
      <c r="N515" t="n">
        <v>107</v>
      </c>
      <c r="O515" t="inlineStr"/>
      <c r="P515" t="inlineStr"/>
      <c r="Q515" t="inlineStr"/>
      <c r="R515" t="inlineStr"/>
      <c r="S515" t="inlineStr"/>
      <c r="T515" t="n">
        <v>0</v>
      </c>
      <c r="U515" t="n">
        <v>500000000</v>
      </c>
      <c r="V515" t="inlineStr"/>
      <c r="W515" t="inlineStr">
        <is>
          <t>déterminé</t>
        </is>
      </c>
    </row>
    <row r="516" ht="15" customHeight="1">
      <c r="A516" s="154" t="inlineStr">
        <is>
          <t>Viande de gros bovins</t>
        </is>
      </c>
      <c r="B516" t="inlineStr">
        <is>
          <t>Export</t>
        </is>
      </c>
      <c r="C516" t="inlineStr">
        <is>
          <t>Viande bovine</t>
        </is>
      </c>
      <c r="D516" t="inlineStr">
        <is>
          <t>France</t>
        </is>
      </c>
      <c r="E516" t="inlineStr">
        <is>
          <t>2019</t>
        </is>
      </c>
      <c r="F516" t="inlineStr">
        <is>
          <t>kt</t>
        </is>
      </c>
      <c r="G516" t="inlineStr">
        <is>
          <t>Part de viande de gros bovins exportée = 15 % (Où va le bœuf ? - Idele)</t>
        </is>
      </c>
      <c r="H516" t="inlineStr">
        <is>
          <t>Où va le bœuf ? - Idele</t>
        </is>
      </c>
      <c r="I516" t="inlineStr">
        <is>
          <t>Utilisation de la répartition en tec</t>
        </is>
      </c>
      <c r="J516" t="inlineStr">
        <is>
          <t>Répartition</t>
        </is>
      </c>
      <c r="K516" t="inlineStr">
        <is>
          <t>Part de viande de gros bovins exportée</t>
        </is>
      </c>
      <c r="L516" t="inlineStr">
        <is>
          <t>Consommation - IDELE</t>
        </is>
      </c>
      <c r="M516" t="inlineStr">
        <is>
          <t>0</t>
        </is>
      </c>
      <c r="N516" t="n">
        <v>161</v>
      </c>
      <c r="O516" t="inlineStr"/>
      <c r="P516" t="inlineStr"/>
      <c r="Q516" t="inlineStr"/>
      <c r="R516" t="inlineStr"/>
      <c r="S516" t="inlineStr"/>
      <c r="T516" t="n">
        <v>0</v>
      </c>
      <c r="U516" t="n">
        <v>500000000</v>
      </c>
      <c r="V516" t="inlineStr"/>
      <c r="W516" t="inlineStr">
        <is>
          <t>déterminé</t>
        </is>
      </c>
    </row>
    <row r="517" ht="15" customHeight="1">
      <c r="A517" s="154" t="inlineStr">
        <is>
          <t>Viande de gros bovins</t>
        </is>
      </c>
      <c r="B517" t="inlineStr">
        <is>
          <t>Alimentation humaine</t>
        </is>
      </c>
      <c r="C517" t="inlineStr">
        <is>
          <t>Viande bovine</t>
        </is>
      </c>
      <c r="D517" t="inlineStr">
        <is>
          <t>France</t>
        </is>
      </c>
      <c r="E517" t="inlineStr">
        <is>
          <t>2019</t>
        </is>
      </c>
      <c r="F517" t="inlineStr">
        <is>
          <t>kt</t>
        </is>
      </c>
      <c r="G517" t="inlineStr"/>
      <c r="H517" t="inlineStr"/>
      <c r="I517" t="inlineStr"/>
      <c r="J517" t="inlineStr"/>
      <c r="K517" t="inlineStr"/>
      <c r="L517" t="inlineStr"/>
      <c r="M517" t="inlineStr"/>
      <c r="N517" t="n">
        <v>913</v>
      </c>
      <c r="O517" t="inlineStr"/>
      <c r="P517" t="inlineStr"/>
      <c r="Q517" t="inlineStr"/>
      <c r="R517" t="inlineStr"/>
      <c r="S517" t="inlineStr"/>
      <c r="T517" t="n">
        <v>0</v>
      </c>
      <c r="U517" t="n">
        <v>500000000</v>
      </c>
      <c r="V517" t="inlineStr"/>
      <c r="W517" t="inlineStr">
        <is>
          <t>déterminé</t>
        </is>
      </c>
    </row>
    <row r="518" ht="15" customHeight="1">
      <c r="A518" s="154" t="inlineStr">
        <is>
          <t>Viande de gros bovins</t>
        </is>
      </c>
      <c r="B518" t="inlineStr">
        <is>
          <t>Circuits spécialisés</t>
        </is>
      </c>
      <c r="C518" t="inlineStr">
        <is>
          <t>Viande bovine</t>
        </is>
      </c>
      <c r="D518" t="inlineStr">
        <is>
          <t>France</t>
        </is>
      </c>
      <c r="E518" t="inlineStr">
        <is>
          <t>2019</t>
        </is>
      </c>
      <c r="F518" t="inlineStr">
        <is>
          <t>kt</t>
        </is>
      </c>
      <c r="G518" t="inlineStr"/>
      <c r="H518" t="inlineStr"/>
      <c r="I518" t="inlineStr"/>
      <c r="J518" t="inlineStr"/>
      <c r="K518" t="inlineStr"/>
      <c r="L518" t="inlineStr"/>
      <c r="M518" t="inlineStr"/>
      <c r="N518" t="n">
        <v>96.7</v>
      </c>
      <c r="O518" t="inlineStr"/>
      <c r="P518" t="inlineStr"/>
      <c r="Q518" t="inlineStr"/>
      <c r="R518" t="inlineStr"/>
      <c r="S518" t="inlineStr"/>
      <c r="T518" t="n">
        <v>0</v>
      </c>
      <c r="U518" t="n">
        <v>500000000</v>
      </c>
      <c r="V518" t="inlineStr"/>
      <c r="W518" t="inlineStr">
        <is>
          <t>déterminé</t>
        </is>
      </c>
    </row>
    <row r="519" ht="15" customHeight="1">
      <c r="A519" s="154" t="inlineStr">
        <is>
          <t>Viande de gros bovins</t>
        </is>
      </c>
      <c r="B519" t="inlineStr">
        <is>
          <t>Ménages</t>
        </is>
      </c>
      <c r="C519" t="inlineStr">
        <is>
          <t>Viande bovine</t>
        </is>
      </c>
      <c r="D519" t="inlineStr">
        <is>
          <t>France</t>
        </is>
      </c>
      <c r="E519" t="inlineStr">
        <is>
          <t>2019</t>
        </is>
      </c>
      <c r="F519" t="inlineStr">
        <is>
          <t>kt</t>
        </is>
      </c>
      <c r="G519" t="inlineStr"/>
      <c r="H519" t="inlineStr"/>
      <c r="I519" t="inlineStr"/>
      <c r="J519" t="inlineStr"/>
      <c r="K519" t="inlineStr"/>
      <c r="L519" t="inlineStr"/>
      <c r="M519" t="inlineStr"/>
      <c r="N519" t="n">
        <v>516</v>
      </c>
      <c r="O519" t="inlineStr"/>
      <c r="P519" t="inlineStr"/>
      <c r="Q519" t="inlineStr"/>
      <c r="R519" t="inlineStr"/>
      <c r="S519" t="inlineStr"/>
      <c r="T519" t="n">
        <v>0</v>
      </c>
      <c r="U519" t="n">
        <v>500000000</v>
      </c>
      <c r="V519" t="inlineStr"/>
      <c r="W519" t="inlineStr">
        <is>
          <t>déterminé</t>
        </is>
      </c>
    </row>
    <row r="520" ht="15" customHeight="1">
      <c r="A520" s="154" t="inlineStr">
        <is>
          <t>Viande de gros bovins</t>
        </is>
      </c>
      <c r="B520" t="inlineStr">
        <is>
          <t>Circuits généralistes</t>
        </is>
      </c>
      <c r="C520" t="inlineStr">
        <is>
          <t>Viande bovine</t>
        </is>
      </c>
      <c r="D520" t="inlineStr">
        <is>
          <t>France</t>
        </is>
      </c>
      <c r="E520" t="inlineStr">
        <is>
          <t>2019</t>
        </is>
      </c>
      <c r="F520" t="inlineStr">
        <is>
          <t>kt</t>
        </is>
      </c>
      <c r="G520" t="inlineStr"/>
      <c r="H520" t="inlineStr"/>
      <c r="I520" t="inlineStr"/>
      <c r="J520" t="inlineStr"/>
      <c r="K520" t="inlineStr"/>
      <c r="L520" t="inlineStr"/>
      <c r="M520" t="inlineStr"/>
      <c r="N520" t="n">
        <v>419</v>
      </c>
      <c r="O520" t="inlineStr"/>
      <c r="P520" t="inlineStr"/>
      <c r="Q520" t="inlineStr"/>
      <c r="R520" t="inlineStr"/>
      <c r="S520" t="inlineStr"/>
      <c r="T520" t="n">
        <v>0</v>
      </c>
      <c r="U520" t="n">
        <v>500000000</v>
      </c>
      <c r="V520" t="inlineStr"/>
      <c r="W520" t="inlineStr">
        <is>
          <t>déterminé</t>
        </is>
      </c>
    </row>
    <row r="521" ht="15" customHeight="1">
      <c r="A521" s="154" t="inlineStr">
        <is>
          <t>Viande de gros bovins</t>
        </is>
      </c>
      <c r="B521" t="inlineStr">
        <is>
          <t>Usages alimentaires</t>
        </is>
      </c>
      <c r="C521" t="inlineStr">
        <is>
          <t>Viande bovine</t>
        </is>
      </c>
      <c r="D521" t="inlineStr">
        <is>
          <t>France</t>
        </is>
      </c>
      <c r="E521" t="inlineStr">
        <is>
          <t>2019</t>
        </is>
      </c>
      <c r="F521" t="inlineStr">
        <is>
          <t>kt</t>
        </is>
      </c>
      <c r="G521" t="inlineStr"/>
      <c r="H521" t="inlineStr"/>
      <c r="I521" t="inlineStr"/>
      <c r="J521" t="inlineStr"/>
      <c r="K521" t="inlineStr"/>
      <c r="L521" t="inlineStr"/>
      <c r="M521" t="inlineStr"/>
      <c r="N521" t="n">
        <v>913</v>
      </c>
      <c r="O521" t="inlineStr"/>
      <c r="P521" t="inlineStr"/>
      <c r="Q521" t="inlineStr"/>
      <c r="R521" t="inlineStr"/>
      <c r="S521" t="inlineStr"/>
      <c r="T521" t="n">
        <v>0</v>
      </c>
      <c r="U521" t="n">
        <v>500000000</v>
      </c>
      <c r="V521" t="inlineStr"/>
      <c r="W521" t="inlineStr">
        <is>
          <t>déterminé</t>
        </is>
      </c>
    </row>
    <row r="522" ht="15" customHeight="1">
      <c r="A522" s="154" t="inlineStr">
        <is>
          <t>Viande de gros bovins</t>
        </is>
      </c>
      <c r="B522" t="inlineStr">
        <is>
          <t>Débouchés</t>
        </is>
      </c>
      <c r="C522" t="inlineStr">
        <is>
          <t>Viande bovine</t>
        </is>
      </c>
      <c r="D522" t="inlineStr">
        <is>
          <t>France</t>
        </is>
      </c>
      <c r="E522" t="inlineStr">
        <is>
          <t>2019</t>
        </is>
      </c>
      <c r="F522" t="inlineStr">
        <is>
          <t>kt</t>
        </is>
      </c>
      <c r="G522" t="inlineStr"/>
      <c r="H522" t="inlineStr"/>
      <c r="I522" t="inlineStr"/>
      <c r="J522" t="inlineStr"/>
      <c r="K522" t="inlineStr"/>
      <c r="L522" t="inlineStr"/>
      <c r="M522" t="inlineStr"/>
      <c r="N522" t="n">
        <v>913</v>
      </c>
      <c r="O522" t="inlineStr"/>
      <c r="P522" t="inlineStr"/>
      <c r="Q522" t="inlineStr"/>
      <c r="R522" t="inlineStr"/>
      <c r="S522" t="inlineStr"/>
      <c r="T522" t="n">
        <v>0</v>
      </c>
      <c r="U522" t="n">
        <v>500000000</v>
      </c>
      <c r="V522" t="inlineStr"/>
      <c r="W522" t="inlineStr">
        <is>
          <t>déterminé</t>
        </is>
      </c>
    </row>
    <row r="523" ht="15" customHeight="1">
      <c r="A523" s="154" t="inlineStr">
        <is>
          <t>Matières issues de coproduits</t>
        </is>
      </c>
      <c r="B523" t="inlineStr">
        <is>
          <t>Energie</t>
        </is>
      </c>
      <c r="C523" t="inlineStr">
        <is>
          <t>Viande bovine</t>
        </is>
      </c>
      <c r="D523" t="inlineStr">
        <is>
          <t>France</t>
        </is>
      </c>
      <c r="E523" t="inlineStr">
        <is>
          <t>2019</t>
        </is>
      </c>
      <c r="F523" t="inlineStr">
        <is>
          <t>kt</t>
        </is>
      </c>
      <c r="G523" t="inlineStr"/>
      <c r="H523" t="inlineStr"/>
      <c r="I523" t="inlineStr"/>
      <c r="J523" t="inlineStr"/>
      <c r="K523" t="inlineStr"/>
      <c r="L523" t="inlineStr"/>
      <c r="M523" t="inlineStr"/>
      <c r="N523" t="n">
        <v>117</v>
      </c>
      <c r="O523" t="inlineStr"/>
      <c r="P523" t="inlineStr"/>
      <c r="Q523" t="inlineStr"/>
      <c r="R523" t="inlineStr"/>
      <c r="S523" t="inlineStr"/>
      <c r="T523" t="n">
        <v>0</v>
      </c>
      <c r="U523" t="n">
        <v>500000000</v>
      </c>
      <c r="V523" t="inlineStr"/>
      <c r="W523" t="inlineStr">
        <is>
          <t>déterminé</t>
        </is>
      </c>
    </row>
    <row r="524" ht="15" customHeight="1">
      <c r="A524" s="154" t="inlineStr">
        <is>
          <t>Matières issues de coproduits</t>
        </is>
      </c>
      <c r="B524" t="inlineStr">
        <is>
          <t>Fertilisation</t>
        </is>
      </c>
      <c r="C524" t="inlineStr">
        <is>
          <t>Viande bovine</t>
        </is>
      </c>
      <c r="D524" t="inlineStr">
        <is>
          <t>France</t>
        </is>
      </c>
      <c r="E524" t="inlineStr">
        <is>
          <t>2019</t>
        </is>
      </c>
      <c r="F524" t="inlineStr">
        <is>
          <t>kt</t>
        </is>
      </c>
      <c r="G524" t="inlineStr"/>
      <c r="H524" t="inlineStr"/>
      <c r="I524" t="inlineStr"/>
      <c r="J524" t="inlineStr"/>
      <c r="K524" t="inlineStr"/>
      <c r="L524" t="inlineStr"/>
      <c r="M524" t="inlineStr"/>
      <c r="N524" t="n">
        <v>24.4</v>
      </c>
      <c r="O524" t="inlineStr"/>
      <c r="P524" t="inlineStr"/>
      <c r="Q524" t="inlineStr"/>
      <c r="R524" t="inlineStr"/>
      <c r="S524" t="inlineStr"/>
      <c r="T524" t="n">
        <v>0</v>
      </c>
      <c r="U524" t="n">
        <v>500000000</v>
      </c>
      <c r="V524" t="inlineStr"/>
      <c r="W524" t="inlineStr">
        <is>
          <t>déterminé</t>
        </is>
      </c>
    </row>
    <row r="525" ht="15" customHeight="1">
      <c r="A525" s="154" t="inlineStr">
        <is>
          <t>Matières issues de coproduits</t>
        </is>
      </c>
      <c r="B525" t="inlineStr">
        <is>
          <t>Alimentation animale rente</t>
        </is>
      </c>
      <c r="C525" t="inlineStr">
        <is>
          <t>Viande bovine</t>
        </is>
      </c>
      <c r="D525" t="inlineStr">
        <is>
          <t>France</t>
        </is>
      </c>
      <c r="E525" t="inlineStr">
        <is>
          <t>2019</t>
        </is>
      </c>
      <c r="F525" t="inlineStr">
        <is>
          <t>kt</t>
        </is>
      </c>
      <c r="G525" t="inlineStr"/>
      <c r="H525" t="inlineStr"/>
      <c r="I525" t="inlineStr"/>
      <c r="J525" t="inlineStr"/>
      <c r="K525" t="inlineStr"/>
      <c r="L525" t="inlineStr"/>
      <c r="M525" t="inlineStr"/>
      <c r="N525" t="n">
        <v>7.92</v>
      </c>
      <c r="O525" t="inlineStr"/>
      <c r="P525" t="inlineStr"/>
      <c r="Q525" t="inlineStr"/>
      <c r="R525" t="inlineStr"/>
      <c r="S525" t="inlineStr"/>
      <c r="T525" t="n">
        <v>0</v>
      </c>
      <c r="U525" t="n">
        <v>500000000</v>
      </c>
      <c r="V525" t="inlineStr"/>
      <c r="W525" t="inlineStr">
        <is>
          <t>déterminé</t>
        </is>
      </c>
    </row>
    <row r="526" ht="15" customHeight="1">
      <c r="A526" s="154" t="inlineStr">
        <is>
          <t>Matières issues de coproduits</t>
        </is>
      </c>
      <c r="B526" t="inlineStr">
        <is>
          <t>Petfood</t>
        </is>
      </c>
      <c r="C526" t="inlineStr">
        <is>
          <t>Viande bovine</t>
        </is>
      </c>
      <c r="D526" t="inlineStr">
        <is>
          <t>France</t>
        </is>
      </c>
      <c r="E526" t="inlineStr">
        <is>
          <t>2019</t>
        </is>
      </c>
      <c r="F526" t="inlineStr">
        <is>
          <t>kt</t>
        </is>
      </c>
      <c r="G526" t="inlineStr"/>
      <c r="H526" t="inlineStr"/>
      <c r="I526" t="inlineStr"/>
      <c r="J526" t="inlineStr"/>
      <c r="K526" t="inlineStr"/>
      <c r="L526" t="inlineStr"/>
      <c r="M526" t="inlineStr"/>
      <c r="N526" t="n">
        <v>99.8</v>
      </c>
      <c r="O526" t="inlineStr"/>
      <c r="P526" t="inlineStr"/>
      <c r="Q526" t="inlineStr"/>
      <c r="R526" t="inlineStr"/>
      <c r="S526" t="inlineStr"/>
      <c r="T526" t="n">
        <v>0</v>
      </c>
      <c r="U526" t="n">
        <v>500000000</v>
      </c>
      <c r="V526" t="inlineStr"/>
      <c r="W526" t="inlineStr">
        <is>
          <t>déterminé</t>
        </is>
      </c>
    </row>
    <row r="527" ht="15" customHeight="1">
      <c r="A527" s="154" t="inlineStr">
        <is>
          <t>Matières issues de coproduits</t>
        </is>
      </c>
      <c r="B527" t="inlineStr">
        <is>
          <t>Aquaculture</t>
        </is>
      </c>
      <c r="C527" t="inlineStr">
        <is>
          <t>Viande bovine</t>
        </is>
      </c>
      <c r="D527" t="inlineStr">
        <is>
          <t>France</t>
        </is>
      </c>
      <c r="E527" t="inlineStr">
        <is>
          <t>2019</t>
        </is>
      </c>
      <c r="F527" t="inlineStr">
        <is>
          <t>kt</t>
        </is>
      </c>
      <c r="G527" t="inlineStr"/>
      <c r="H527" t="inlineStr"/>
      <c r="I527" t="inlineStr"/>
      <c r="J527" t="inlineStr"/>
      <c r="K527" t="inlineStr"/>
      <c r="L527" t="inlineStr"/>
      <c r="M527" t="inlineStr"/>
      <c r="N527" t="n">
        <v>3.33</v>
      </c>
      <c r="O527" t="inlineStr"/>
      <c r="P527" t="inlineStr"/>
      <c r="Q527" t="inlineStr"/>
      <c r="R527" t="inlineStr"/>
      <c r="S527" t="inlineStr"/>
      <c r="T527" t="n">
        <v>0</v>
      </c>
      <c r="U527" t="n">
        <v>500000000</v>
      </c>
      <c r="V527" t="inlineStr"/>
      <c r="W527" t="inlineStr">
        <is>
          <t>déterminé</t>
        </is>
      </c>
    </row>
    <row r="528" ht="15" customHeight="1">
      <c r="A528" s="154" t="inlineStr">
        <is>
          <t>Matières issues de coproduits</t>
        </is>
      </c>
      <c r="B528" t="inlineStr">
        <is>
          <t>Autres industries</t>
        </is>
      </c>
      <c r="C528" t="inlineStr">
        <is>
          <t>Viande bovine</t>
        </is>
      </c>
      <c r="D528" t="inlineStr">
        <is>
          <t>France</t>
        </is>
      </c>
      <c r="E528" t="inlineStr">
        <is>
          <t>2019</t>
        </is>
      </c>
      <c r="F528" t="inlineStr">
        <is>
          <t>kt</t>
        </is>
      </c>
      <c r="G528" t="inlineStr"/>
      <c r="H528" t="inlineStr"/>
      <c r="I528" t="inlineStr"/>
      <c r="J528" t="inlineStr"/>
      <c r="K528" t="inlineStr"/>
      <c r="L528" t="inlineStr"/>
      <c r="M528" t="inlineStr"/>
      <c r="N528" t="n">
        <v>16.9</v>
      </c>
      <c r="O528" t="inlineStr"/>
      <c r="P528" t="inlineStr"/>
      <c r="Q528" t="inlineStr"/>
      <c r="R528" t="inlineStr"/>
      <c r="S528" t="inlineStr"/>
      <c r="T528" t="n">
        <v>0</v>
      </c>
      <c r="U528" t="n">
        <v>500000000</v>
      </c>
      <c r="V528" t="inlineStr"/>
      <c r="W528" t="inlineStr">
        <is>
          <t>déterminé</t>
        </is>
      </c>
    </row>
    <row r="529" ht="15" customHeight="1">
      <c r="A529" s="154" t="inlineStr">
        <is>
          <t>Matières issues de coproduits</t>
        </is>
      </c>
      <c r="B529" t="inlineStr">
        <is>
          <t>Autres usages (ou usages inconnus)</t>
        </is>
      </c>
      <c r="C529" t="inlineStr">
        <is>
          <t>Viande bovine</t>
        </is>
      </c>
      <c r="D529" t="inlineStr">
        <is>
          <t>France</t>
        </is>
      </c>
      <c r="E529" t="inlineStr">
        <is>
          <t>2019</t>
        </is>
      </c>
      <c r="F529" t="inlineStr">
        <is>
          <t>kt</t>
        </is>
      </c>
      <c r="G529" t="inlineStr"/>
      <c r="H529" t="inlineStr"/>
      <c r="I529" t="inlineStr"/>
      <c r="J529" t="inlineStr"/>
      <c r="K529" t="inlineStr"/>
      <c r="L529" t="inlineStr"/>
      <c r="M529" t="inlineStr"/>
      <c r="N529" t="n">
        <v>0</v>
      </c>
      <c r="O529" t="inlineStr"/>
      <c r="P529" t="inlineStr"/>
      <c r="Q529" t="inlineStr"/>
      <c r="R529" t="inlineStr"/>
      <c r="S529" t="inlineStr"/>
      <c r="T529" t="n">
        <v>0</v>
      </c>
      <c r="U529" t="n">
        <v>500000000</v>
      </c>
      <c r="V529" t="inlineStr"/>
      <c r="W529" t="inlineStr">
        <is>
          <t>déterminé</t>
        </is>
      </c>
    </row>
    <row r="530" ht="15" customHeight="1">
      <c r="A530" s="154" t="inlineStr">
        <is>
          <t>Matières issues de coproduits</t>
        </is>
      </c>
      <c r="B530" t="inlineStr">
        <is>
          <t>Export</t>
        </is>
      </c>
      <c r="C530" t="inlineStr">
        <is>
          <t>Viande bovine</t>
        </is>
      </c>
      <c r="D530" t="inlineStr">
        <is>
          <t>France</t>
        </is>
      </c>
      <c r="E530" t="inlineStr">
        <is>
          <t>2019</t>
        </is>
      </c>
      <c r="F530" t="inlineStr">
        <is>
          <t>kt</t>
        </is>
      </c>
      <c r="G530" t="inlineStr"/>
      <c r="H530" t="inlineStr"/>
      <c r="I530" t="inlineStr"/>
      <c r="J530" t="inlineStr"/>
      <c r="K530" t="inlineStr"/>
      <c r="L530" t="inlineStr"/>
      <c r="M530" t="inlineStr"/>
      <c r="N530" t="n">
        <v>285</v>
      </c>
      <c r="O530" t="inlineStr"/>
      <c r="P530" t="inlineStr"/>
      <c r="Q530" t="inlineStr"/>
      <c r="R530" t="inlineStr"/>
      <c r="S530" t="inlineStr"/>
      <c r="T530" t="n">
        <v>0</v>
      </c>
      <c r="U530" t="n">
        <v>500000000</v>
      </c>
      <c r="V530" t="inlineStr"/>
      <c r="W530" t="inlineStr">
        <is>
          <t>déterminé</t>
        </is>
      </c>
    </row>
    <row r="531" ht="15" customHeight="1">
      <c r="A531" s="154" t="inlineStr">
        <is>
          <t>Matières issues de coproduits</t>
        </is>
      </c>
      <c r="B531" t="inlineStr">
        <is>
          <t>Alimentation animale</t>
        </is>
      </c>
      <c r="C531" t="inlineStr">
        <is>
          <t>Viande bovine</t>
        </is>
      </c>
      <c r="D531" t="inlineStr">
        <is>
          <t>France</t>
        </is>
      </c>
      <c r="E531" t="inlineStr">
        <is>
          <t>2019</t>
        </is>
      </c>
      <c r="F531" t="inlineStr">
        <is>
          <t>kt</t>
        </is>
      </c>
      <c r="G531" t="inlineStr"/>
      <c r="H531" t="inlineStr"/>
      <c r="I531" t="inlineStr"/>
      <c r="J531" t="inlineStr"/>
      <c r="K531" t="inlineStr"/>
      <c r="L531" t="inlineStr"/>
      <c r="M531" t="inlineStr"/>
      <c r="N531" t="n">
        <v>111</v>
      </c>
      <c r="O531" t="inlineStr"/>
      <c r="P531" t="inlineStr"/>
      <c r="Q531" t="inlineStr"/>
      <c r="R531" t="inlineStr"/>
      <c r="S531" t="inlineStr"/>
      <c r="T531" t="n">
        <v>0</v>
      </c>
      <c r="U531" t="n">
        <v>500000000</v>
      </c>
      <c r="V531" t="inlineStr"/>
      <c r="W531" t="inlineStr">
        <is>
          <t>déterminé</t>
        </is>
      </c>
    </row>
    <row r="532" ht="15" customHeight="1">
      <c r="A532" s="154" t="inlineStr">
        <is>
          <t>Matières issues de coproduits</t>
        </is>
      </c>
      <c r="B532" t="inlineStr">
        <is>
          <t>Usages alimentaires</t>
        </is>
      </c>
      <c r="C532" t="inlineStr">
        <is>
          <t>Viande bovine</t>
        </is>
      </c>
      <c r="D532" t="inlineStr">
        <is>
          <t>France</t>
        </is>
      </c>
      <c r="E532" t="inlineStr">
        <is>
          <t>2019</t>
        </is>
      </c>
      <c r="F532" t="inlineStr">
        <is>
          <t>kt</t>
        </is>
      </c>
      <c r="G532" t="inlineStr"/>
      <c r="H532" t="inlineStr"/>
      <c r="I532" t="inlineStr"/>
      <c r="J532" t="inlineStr"/>
      <c r="K532" t="inlineStr"/>
      <c r="L532" t="inlineStr"/>
      <c r="M532" t="inlineStr"/>
      <c r="N532" t="n">
        <v>120</v>
      </c>
      <c r="O532" t="inlineStr"/>
      <c r="P532" t="inlineStr"/>
      <c r="Q532" t="inlineStr"/>
      <c r="R532" t="inlineStr"/>
      <c r="S532" t="inlineStr"/>
      <c r="T532" t="n">
        <v>0</v>
      </c>
      <c r="U532" t="n">
        <v>500000000</v>
      </c>
      <c r="V532" t="inlineStr"/>
      <c r="W532" t="inlineStr">
        <is>
          <t>déterminé</t>
        </is>
      </c>
    </row>
    <row r="533" ht="15" customHeight="1">
      <c r="A533" s="154" t="inlineStr">
        <is>
          <t>Matières issues de coproduits</t>
        </is>
      </c>
      <c r="B533" t="inlineStr">
        <is>
          <t>Débouchés</t>
        </is>
      </c>
      <c r="C533" t="inlineStr">
        <is>
          <t>Viande bovine</t>
        </is>
      </c>
      <c r="D533" t="inlineStr">
        <is>
          <t>France</t>
        </is>
      </c>
      <c r="E533" t="inlineStr">
        <is>
          <t>2019</t>
        </is>
      </c>
      <c r="F533" t="inlineStr">
        <is>
          <t>kt</t>
        </is>
      </c>
      <c r="G533" t="inlineStr"/>
      <c r="H533" t="inlineStr"/>
      <c r="I533" t="inlineStr"/>
      <c r="J533" t="inlineStr"/>
      <c r="K533" t="inlineStr"/>
      <c r="L533" t="inlineStr"/>
      <c r="M533" t="inlineStr"/>
      <c r="N533" t="n">
        <v>278</v>
      </c>
      <c r="O533" t="inlineStr"/>
      <c r="P533" t="inlineStr"/>
      <c r="Q533" t="inlineStr"/>
      <c r="R533" t="inlineStr"/>
      <c r="S533" t="inlineStr"/>
      <c r="T533" t="n">
        <v>0</v>
      </c>
      <c r="U533" t="n">
        <v>500000000</v>
      </c>
      <c r="V533" t="inlineStr"/>
      <c r="W533" t="inlineStr">
        <is>
          <t>déterminé</t>
        </is>
      </c>
    </row>
    <row r="534" ht="15" customHeight="1">
      <c r="A534" s="154" t="inlineStr">
        <is>
          <t>Matières issues de coproduits</t>
        </is>
      </c>
      <c r="B534" t="inlineStr">
        <is>
          <t>Usages non-alimentaires</t>
        </is>
      </c>
      <c r="C534" t="inlineStr">
        <is>
          <t>Viande bovine</t>
        </is>
      </c>
      <c r="D534" t="inlineStr">
        <is>
          <t>France</t>
        </is>
      </c>
      <c r="E534" t="inlineStr">
        <is>
          <t>2019</t>
        </is>
      </c>
      <c r="F534" t="inlineStr">
        <is>
          <t>kt</t>
        </is>
      </c>
      <c r="G534" t="inlineStr"/>
      <c r="H534" t="inlineStr"/>
      <c r="I534" t="inlineStr"/>
      <c r="J534" t="inlineStr"/>
      <c r="K534" t="inlineStr"/>
      <c r="L534" t="inlineStr"/>
      <c r="M534" t="inlineStr"/>
      <c r="N534" t="n">
        <v>158</v>
      </c>
      <c r="O534" t="inlineStr"/>
      <c r="P534" t="inlineStr"/>
      <c r="Q534" t="inlineStr"/>
      <c r="R534" t="inlineStr"/>
      <c r="S534" t="inlineStr"/>
      <c r="T534" t="n">
        <v>0</v>
      </c>
      <c r="U534" t="n">
        <v>500000000</v>
      </c>
      <c r="V534" t="inlineStr"/>
      <c r="W534" t="inlineStr">
        <is>
          <t>déterminé</t>
        </is>
      </c>
    </row>
    <row r="535" ht="15" customHeight="1">
      <c r="A535" s="154" t="inlineStr">
        <is>
          <t>Matières issues de coproduits</t>
        </is>
      </c>
      <c r="B535" t="inlineStr">
        <is>
          <t>Autres IAA</t>
        </is>
      </c>
      <c r="C535" t="inlineStr">
        <is>
          <t>Viande bovine</t>
        </is>
      </c>
      <c r="D535" t="inlineStr">
        <is>
          <t>France</t>
        </is>
      </c>
      <c r="E535" t="inlineStr">
        <is>
          <t>2019</t>
        </is>
      </c>
      <c r="F535" t="inlineStr">
        <is>
          <t>kt</t>
        </is>
      </c>
      <c r="G535" t="inlineStr"/>
      <c r="H535" t="inlineStr"/>
      <c r="I535" t="inlineStr"/>
      <c r="J535" t="inlineStr"/>
      <c r="K535" t="inlineStr"/>
      <c r="L535" t="inlineStr"/>
      <c r="M535" t="inlineStr"/>
      <c r="N535" t="n">
        <v>8.74</v>
      </c>
      <c r="O535" t="inlineStr"/>
      <c r="P535" t="inlineStr"/>
      <c r="Q535" t="inlineStr"/>
      <c r="R535" t="inlineStr"/>
      <c r="S535" t="inlineStr"/>
      <c r="T535" t="n">
        <v>0</v>
      </c>
      <c r="U535" t="n">
        <v>500000000</v>
      </c>
      <c r="V535" t="inlineStr"/>
      <c r="W535" t="inlineStr">
        <is>
          <t>déterminé</t>
        </is>
      </c>
    </row>
    <row r="536" ht="15" customHeight="1">
      <c r="A536" s="154" t="inlineStr">
        <is>
          <t>Matières issues de coproduits</t>
        </is>
      </c>
      <c r="B536" t="inlineStr">
        <is>
          <t>Alimentation humaine</t>
        </is>
      </c>
      <c r="C536" t="inlineStr">
        <is>
          <t>Viande bovine</t>
        </is>
      </c>
      <c r="D536" t="inlineStr">
        <is>
          <t>France</t>
        </is>
      </c>
      <c r="E536" t="inlineStr">
        <is>
          <t>2019</t>
        </is>
      </c>
      <c r="F536" t="inlineStr">
        <is>
          <t>kt</t>
        </is>
      </c>
      <c r="G536" t="inlineStr"/>
      <c r="H536" t="inlineStr"/>
      <c r="I536" t="inlineStr"/>
      <c r="J536" t="inlineStr"/>
      <c r="K536" t="inlineStr"/>
      <c r="L536" t="inlineStr"/>
      <c r="M536" t="inlineStr"/>
      <c r="N536" t="n">
        <v>8.74</v>
      </c>
      <c r="O536" t="inlineStr"/>
      <c r="P536" t="inlineStr"/>
      <c r="Q536" t="inlineStr"/>
      <c r="R536" t="inlineStr"/>
      <c r="S536" t="inlineStr"/>
      <c r="T536" t="n">
        <v>0</v>
      </c>
      <c r="U536" t="n">
        <v>500000000</v>
      </c>
      <c r="V536" t="inlineStr"/>
      <c r="W536" t="inlineStr">
        <is>
          <t>déterminé</t>
        </is>
      </c>
    </row>
    <row r="537" ht="15" customHeight="1">
      <c r="A537" s="154" t="inlineStr">
        <is>
          <t>Produits transformés</t>
        </is>
      </c>
      <c r="B537" t="inlineStr">
        <is>
          <t>Energie</t>
        </is>
      </c>
      <c r="C537" t="inlineStr">
        <is>
          <t>Viande bovine</t>
        </is>
      </c>
      <c r="D537" t="inlineStr">
        <is>
          <t>France</t>
        </is>
      </c>
      <c r="E537" t="inlineStr">
        <is>
          <t>2019</t>
        </is>
      </c>
      <c r="F537" t="inlineStr">
        <is>
          <t>kt</t>
        </is>
      </c>
      <c r="G537" t="inlineStr"/>
      <c r="H537" t="inlineStr"/>
      <c r="I537" t="inlineStr"/>
      <c r="J537" t="inlineStr"/>
      <c r="K537" t="inlineStr"/>
      <c r="L537" t="inlineStr"/>
      <c r="M537" t="inlineStr"/>
      <c r="N537" t="n">
        <v>117</v>
      </c>
      <c r="O537" t="inlineStr"/>
      <c r="P537" t="inlineStr"/>
      <c r="Q537" t="inlineStr"/>
      <c r="R537" t="inlineStr"/>
      <c r="S537" t="inlineStr"/>
      <c r="T537" t="n">
        <v>0</v>
      </c>
      <c r="U537" t="n">
        <v>500000000</v>
      </c>
      <c r="V537" t="inlineStr"/>
      <c r="W537" t="inlineStr">
        <is>
          <t>déterminé</t>
        </is>
      </c>
    </row>
    <row r="538" ht="15" customHeight="1">
      <c r="A538" s="154" t="inlineStr">
        <is>
          <t>Produits transformés</t>
        </is>
      </c>
      <c r="B538" t="inlineStr">
        <is>
          <t>Fertilisation</t>
        </is>
      </c>
      <c r="C538" t="inlineStr">
        <is>
          <t>Viande bovine</t>
        </is>
      </c>
      <c r="D538" t="inlineStr">
        <is>
          <t>France</t>
        </is>
      </c>
      <c r="E538" t="inlineStr">
        <is>
          <t>2019</t>
        </is>
      </c>
      <c r="F538" t="inlineStr">
        <is>
          <t>kt</t>
        </is>
      </c>
      <c r="G538" t="inlineStr"/>
      <c r="H538" t="inlineStr"/>
      <c r="I538" t="inlineStr"/>
      <c r="J538" t="inlineStr"/>
      <c r="K538" t="inlineStr"/>
      <c r="L538" t="inlineStr"/>
      <c r="M538" t="inlineStr"/>
      <c r="N538" t="n">
        <v>24.4</v>
      </c>
      <c r="O538" t="inlineStr"/>
      <c r="P538" t="inlineStr"/>
      <c r="Q538" t="inlineStr"/>
      <c r="R538" t="inlineStr"/>
      <c r="S538" t="inlineStr"/>
      <c r="T538" t="n">
        <v>0</v>
      </c>
      <c r="U538" t="n">
        <v>500000000</v>
      </c>
      <c r="V538" t="inlineStr"/>
      <c r="W538" t="inlineStr">
        <is>
          <t>déterminé</t>
        </is>
      </c>
    </row>
    <row r="539" ht="15" customHeight="1">
      <c r="A539" s="154" t="inlineStr">
        <is>
          <t>Produits transformés</t>
        </is>
      </c>
      <c r="B539" t="inlineStr">
        <is>
          <t>Alimentation animale rente</t>
        </is>
      </c>
      <c r="C539" t="inlineStr">
        <is>
          <t>Viande bovine</t>
        </is>
      </c>
      <c r="D539" t="inlineStr">
        <is>
          <t>France</t>
        </is>
      </c>
      <c r="E539" t="inlineStr">
        <is>
          <t>2019</t>
        </is>
      </c>
      <c r="F539" t="inlineStr">
        <is>
          <t>kt</t>
        </is>
      </c>
      <c r="G539" t="inlineStr"/>
      <c r="H539" t="inlineStr"/>
      <c r="I539" t="inlineStr"/>
      <c r="J539" t="inlineStr"/>
      <c r="K539" t="inlineStr"/>
      <c r="L539" t="inlineStr"/>
      <c r="M539" t="inlineStr"/>
      <c r="N539" t="n">
        <v>7.92</v>
      </c>
      <c r="O539" t="inlineStr"/>
      <c r="P539" t="inlineStr"/>
      <c r="Q539" t="inlineStr"/>
      <c r="R539" t="inlineStr"/>
      <c r="S539" t="inlineStr"/>
      <c r="T539" t="n">
        <v>0</v>
      </c>
      <c r="U539" t="n">
        <v>500000000</v>
      </c>
      <c r="V539" t="inlineStr"/>
      <c r="W539" t="inlineStr">
        <is>
          <t>déterminé</t>
        </is>
      </c>
    </row>
    <row r="540" ht="15" customHeight="1">
      <c r="A540" s="154" t="inlineStr">
        <is>
          <t>Produits transformés</t>
        </is>
      </c>
      <c r="B540" t="inlineStr">
        <is>
          <t>Petfood</t>
        </is>
      </c>
      <c r="C540" t="inlineStr">
        <is>
          <t>Viande bovine</t>
        </is>
      </c>
      <c r="D540" t="inlineStr">
        <is>
          <t>France</t>
        </is>
      </c>
      <c r="E540" t="inlineStr">
        <is>
          <t>2019</t>
        </is>
      </c>
      <c r="F540" t="inlineStr">
        <is>
          <t>kt</t>
        </is>
      </c>
      <c r="G540" t="inlineStr"/>
      <c r="H540" t="inlineStr"/>
      <c r="I540" t="inlineStr"/>
      <c r="J540" t="inlineStr"/>
      <c r="K540" t="inlineStr"/>
      <c r="L540" t="inlineStr"/>
      <c r="M540" t="inlineStr"/>
      <c r="N540" t="n">
        <v>99.8</v>
      </c>
      <c r="O540" t="inlineStr"/>
      <c r="P540" t="inlineStr"/>
      <c r="Q540" t="inlineStr"/>
      <c r="R540" t="inlineStr"/>
      <c r="S540" t="inlineStr"/>
      <c r="T540" t="n">
        <v>0</v>
      </c>
      <c r="U540" t="n">
        <v>500000000</v>
      </c>
      <c r="V540" t="inlineStr"/>
      <c r="W540" t="inlineStr">
        <is>
          <t>déterminé</t>
        </is>
      </c>
    </row>
    <row r="541" ht="15" customHeight="1">
      <c r="A541" s="154" t="inlineStr">
        <is>
          <t>Produits transformés</t>
        </is>
      </c>
      <c r="B541" t="inlineStr">
        <is>
          <t>Aquaculture</t>
        </is>
      </c>
      <c r="C541" t="inlineStr">
        <is>
          <t>Viande bovine</t>
        </is>
      </c>
      <c r="D541" t="inlineStr">
        <is>
          <t>France</t>
        </is>
      </c>
      <c r="E541" t="inlineStr">
        <is>
          <t>2019</t>
        </is>
      </c>
      <c r="F541" t="inlineStr">
        <is>
          <t>kt</t>
        </is>
      </c>
      <c r="G541" t="inlineStr"/>
      <c r="H541" t="inlineStr"/>
      <c r="I541" t="inlineStr"/>
      <c r="J541" t="inlineStr"/>
      <c r="K541" t="inlineStr"/>
      <c r="L541" t="inlineStr"/>
      <c r="M541" t="inlineStr"/>
      <c r="N541" t="n">
        <v>3.33</v>
      </c>
      <c r="O541" t="inlineStr"/>
      <c r="P541" t="inlineStr"/>
      <c r="Q541" t="inlineStr"/>
      <c r="R541" t="inlineStr"/>
      <c r="S541" t="inlineStr"/>
      <c r="T541" t="n">
        <v>0</v>
      </c>
      <c r="U541" t="n">
        <v>500000000</v>
      </c>
      <c r="V541" t="inlineStr"/>
      <c r="W541" t="inlineStr">
        <is>
          <t>déterminé</t>
        </is>
      </c>
    </row>
    <row r="542" ht="15" customHeight="1">
      <c r="A542" s="154" t="inlineStr">
        <is>
          <t>Produits transformés</t>
        </is>
      </c>
      <c r="B542" t="inlineStr">
        <is>
          <t>Autres industries</t>
        </is>
      </c>
      <c r="C542" t="inlineStr">
        <is>
          <t>Viande bovine</t>
        </is>
      </c>
      <c r="D542" t="inlineStr">
        <is>
          <t>France</t>
        </is>
      </c>
      <c r="E542" t="inlineStr">
        <is>
          <t>2019</t>
        </is>
      </c>
      <c r="F542" t="inlineStr">
        <is>
          <t>kt</t>
        </is>
      </c>
      <c r="G542" t="inlineStr"/>
      <c r="H542" t="inlineStr"/>
      <c r="I542" t="inlineStr"/>
      <c r="J542" t="inlineStr"/>
      <c r="K542" t="inlineStr"/>
      <c r="L542" t="inlineStr"/>
      <c r="M542" t="inlineStr"/>
      <c r="N542" t="n">
        <v>16.9</v>
      </c>
      <c r="O542" t="inlineStr"/>
      <c r="P542" t="inlineStr"/>
      <c r="Q542" t="inlineStr"/>
      <c r="R542" t="inlineStr"/>
      <c r="S542" t="inlineStr"/>
      <c r="T542" t="n">
        <v>0</v>
      </c>
      <c r="U542" t="n">
        <v>500000000</v>
      </c>
      <c r="V542" t="inlineStr"/>
      <c r="W542" t="inlineStr">
        <is>
          <t>déterminé</t>
        </is>
      </c>
    </row>
    <row r="543" ht="15" customHeight="1">
      <c r="A543" s="154" t="inlineStr">
        <is>
          <t>Produits transformés</t>
        </is>
      </c>
      <c r="B543" t="inlineStr">
        <is>
          <t>Autres usages (ou usages inconnus)</t>
        </is>
      </c>
      <c r="C543" t="inlineStr">
        <is>
          <t>Viande bovine</t>
        </is>
      </c>
      <c r="D543" t="inlineStr">
        <is>
          <t>France</t>
        </is>
      </c>
      <c r="E543" t="inlineStr">
        <is>
          <t>2019</t>
        </is>
      </c>
      <c r="F543" t="inlineStr">
        <is>
          <t>kt</t>
        </is>
      </c>
      <c r="G543" t="inlineStr"/>
      <c r="H543" t="inlineStr"/>
      <c r="I543" t="inlineStr"/>
      <c r="J543" t="inlineStr"/>
      <c r="K543" t="inlineStr"/>
      <c r="L543" t="inlineStr"/>
      <c r="M543" t="inlineStr"/>
      <c r="N543" t="n">
        <v>0</v>
      </c>
      <c r="O543" t="inlineStr"/>
      <c r="P543" t="inlineStr"/>
      <c r="Q543" t="inlineStr"/>
      <c r="R543" t="inlineStr"/>
      <c r="S543" t="inlineStr"/>
      <c r="T543" t="n">
        <v>0</v>
      </c>
      <c r="U543" t="n">
        <v>500000000</v>
      </c>
      <c r="V543" t="inlineStr"/>
      <c r="W543" t="inlineStr">
        <is>
          <t>déterminé</t>
        </is>
      </c>
    </row>
    <row r="544" ht="15" customHeight="1">
      <c r="A544" s="154" t="inlineStr">
        <is>
          <t>Produits transformés</t>
        </is>
      </c>
      <c r="B544" t="inlineStr">
        <is>
          <t>Export</t>
        </is>
      </c>
      <c r="C544" t="inlineStr">
        <is>
          <t>Viande bovine</t>
        </is>
      </c>
      <c r="D544" t="inlineStr">
        <is>
          <t>France</t>
        </is>
      </c>
      <c r="E544" t="inlineStr">
        <is>
          <t>2019</t>
        </is>
      </c>
      <c r="F544" t="inlineStr">
        <is>
          <t>kt</t>
        </is>
      </c>
      <c r="G544" t="inlineStr"/>
      <c r="H544" t="inlineStr"/>
      <c r="I544" t="inlineStr"/>
      <c r="J544" t="inlineStr"/>
      <c r="K544" t="inlineStr"/>
      <c r="L544" t="inlineStr"/>
      <c r="M544" t="inlineStr"/>
      <c r="N544" t="n">
        <v>285</v>
      </c>
      <c r="O544" t="inlineStr"/>
      <c r="P544" t="inlineStr"/>
      <c r="Q544" t="inlineStr"/>
      <c r="R544" t="inlineStr"/>
      <c r="S544" t="inlineStr"/>
      <c r="T544" t="n">
        <v>0</v>
      </c>
      <c r="U544" t="n">
        <v>500000000</v>
      </c>
      <c r="V544" t="inlineStr"/>
      <c r="W544" t="inlineStr">
        <is>
          <t>déterminé</t>
        </is>
      </c>
    </row>
    <row r="545" ht="15" customHeight="1">
      <c r="A545" s="154" t="inlineStr">
        <is>
          <t>Produits transformés</t>
        </is>
      </c>
      <c r="B545" t="inlineStr">
        <is>
          <t>Alimentation animale</t>
        </is>
      </c>
      <c r="C545" t="inlineStr">
        <is>
          <t>Viande bovine</t>
        </is>
      </c>
      <c r="D545" t="inlineStr">
        <is>
          <t>France</t>
        </is>
      </c>
      <c r="E545" t="inlineStr">
        <is>
          <t>2019</t>
        </is>
      </c>
      <c r="F545" t="inlineStr">
        <is>
          <t>kt</t>
        </is>
      </c>
      <c r="G545" t="inlineStr"/>
      <c r="H545" t="inlineStr"/>
      <c r="I545" t="inlineStr"/>
      <c r="J545" t="inlineStr"/>
      <c r="K545" t="inlineStr"/>
      <c r="L545" t="inlineStr"/>
      <c r="M545" t="inlineStr"/>
      <c r="N545" t="n">
        <v>111</v>
      </c>
      <c r="O545" t="inlineStr"/>
      <c r="P545" t="inlineStr"/>
      <c r="Q545" t="inlineStr"/>
      <c r="R545" t="inlineStr"/>
      <c r="S545" t="inlineStr"/>
      <c r="T545" t="n">
        <v>0</v>
      </c>
      <c r="U545" t="n">
        <v>500000000</v>
      </c>
      <c r="V545" t="inlineStr"/>
      <c r="W545" t="inlineStr">
        <is>
          <t>déterminé</t>
        </is>
      </c>
    </row>
    <row r="546" ht="15" customHeight="1">
      <c r="A546" s="154" t="inlineStr">
        <is>
          <t>Produits transformés</t>
        </is>
      </c>
      <c r="B546" t="inlineStr">
        <is>
          <t>Usages alimentaires</t>
        </is>
      </c>
      <c r="C546" t="inlineStr">
        <is>
          <t>Viande bovine</t>
        </is>
      </c>
      <c r="D546" t="inlineStr">
        <is>
          <t>France</t>
        </is>
      </c>
      <c r="E546" t="inlineStr">
        <is>
          <t>2019</t>
        </is>
      </c>
      <c r="F546" t="inlineStr">
        <is>
          <t>kt</t>
        </is>
      </c>
      <c r="G546" t="inlineStr"/>
      <c r="H546" t="inlineStr"/>
      <c r="I546" t="inlineStr"/>
      <c r="J546" t="inlineStr"/>
      <c r="K546" t="inlineStr"/>
      <c r="L546" t="inlineStr"/>
      <c r="M546" t="inlineStr"/>
      <c r="N546" t="n">
        <v>120</v>
      </c>
      <c r="O546" t="inlineStr"/>
      <c r="P546" t="inlineStr"/>
      <c r="Q546" t="inlineStr"/>
      <c r="R546" t="inlineStr"/>
      <c r="S546" t="inlineStr"/>
      <c r="T546" t="n">
        <v>0</v>
      </c>
      <c r="U546" t="n">
        <v>500000000</v>
      </c>
      <c r="V546" t="inlineStr"/>
      <c r="W546" t="inlineStr">
        <is>
          <t>déterminé</t>
        </is>
      </c>
    </row>
    <row r="547" ht="15" customHeight="1">
      <c r="A547" s="154" t="inlineStr">
        <is>
          <t>Produits transformés</t>
        </is>
      </c>
      <c r="B547" t="inlineStr">
        <is>
          <t>Débouchés</t>
        </is>
      </c>
      <c r="C547" t="inlineStr">
        <is>
          <t>Viande bovine</t>
        </is>
      </c>
      <c r="D547" t="inlineStr">
        <is>
          <t>France</t>
        </is>
      </c>
      <c r="E547" t="inlineStr">
        <is>
          <t>2019</t>
        </is>
      </c>
      <c r="F547" t="inlineStr">
        <is>
          <t>kt</t>
        </is>
      </c>
      <c r="G547" t="inlineStr"/>
      <c r="H547" t="inlineStr"/>
      <c r="I547" t="inlineStr"/>
      <c r="J547" t="inlineStr"/>
      <c r="K547" t="inlineStr"/>
      <c r="L547" t="inlineStr"/>
      <c r="M547" t="inlineStr"/>
      <c r="N547" t="n">
        <v>278</v>
      </c>
      <c r="O547" t="inlineStr"/>
      <c r="P547" t="inlineStr"/>
      <c r="Q547" t="inlineStr"/>
      <c r="R547" t="inlineStr"/>
      <c r="S547" t="inlineStr"/>
      <c r="T547" t="n">
        <v>0</v>
      </c>
      <c r="U547" t="n">
        <v>500000000</v>
      </c>
      <c r="V547" t="inlineStr"/>
      <c r="W547" t="inlineStr">
        <is>
          <t>déterminé</t>
        </is>
      </c>
    </row>
    <row r="548" ht="15" customHeight="1">
      <c r="A548" s="154" t="inlineStr">
        <is>
          <t>Produits transformés</t>
        </is>
      </c>
      <c r="B548" t="inlineStr">
        <is>
          <t>Usages non-alimentaires</t>
        </is>
      </c>
      <c r="C548" t="inlineStr">
        <is>
          <t>Viande bovine</t>
        </is>
      </c>
      <c r="D548" t="inlineStr">
        <is>
          <t>France</t>
        </is>
      </c>
      <c r="E548" t="inlineStr">
        <is>
          <t>2019</t>
        </is>
      </c>
      <c r="F548" t="inlineStr">
        <is>
          <t>kt</t>
        </is>
      </c>
      <c r="G548" t="inlineStr"/>
      <c r="H548" t="inlineStr"/>
      <c r="I548" t="inlineStr"/>
      <c r="J548" t="inlineStr"/>
      <c r="K548" t="inlineStr"/>
      <c r="L548" t="inlineStr"/>
      <c r="M548" t="inlineStr"/>
      <c r="N548" t="n">
        <v>158</v>
      </c>
      <c r="O548" t="inlineStr"/>
      <c r="P548" t="inlineStr"/>
      <c r="Q548" t="inlineStr"/>
      <c r="R548" t="inlineStr"/>
      <c r="S548" t="inlineStr"/>
      <c r="T548" t="n">
        <v>0</v>
      </c>
      <c r="U548" t="n">
        <v>500000000</v>
      </c>
      <c r="V548" t="inlineStr"/>
      <c r="W548" t="inlineStr">
        <is>
          <t>déterminé</t>
        </is>
      </c>
    </row>
    <row r="549" ht="15" customHeight="1">
      <c r="A549" s="154" t="inlineStr">
        <is>
          <t>Produits transformés</t>
        </is>
      </c>
      <c r="B549" t="inlineStr">
        <is>
          <t>Autres IAA</t>
        </is>
      </c>
      <c r="C549" t="inlineStr">
        <is>
          <t>Viande bovine</t>
        </is>
      </c>
      <c r="D549" t="inlineStr">
        <is>
          <t>France</t>
        </is>
      </c>
      <c r="E549" t="inlineStr">
        <is>
          <t>2019</t>
        </is>
      </c>
      <c r="F549" t="inlineStr">
        <is>
          <t>kt</t>
        </is>
      </c>
      <c r="G549" t="inlineStr"/>
      <c r="H549" t="inlineStr"/>
      <c r="I549" t="inlineStr"/>
      <c r="J549" t="inlineStr"/>
      <c r="K549" t="inlineStr"/>
      <c r="L549" t="inlineStr"/>
      <c r="M549" t="inlineStr"/>
      <c r="N549" t="n">
        <v>8.74</v>
      </c>
      <c r="O549" t="inlineStr"/>
      <c r="P549" t="inlineStr"/>
      <c r="Q549" t="inlineStr"/>
      <c r="R549" t="inlineStr"/>
      <c r="S549" t="inlineStr"/>
      <c r="T549" t="n">
        <v>0</v>
      </c>
      <c r="U549" t="n">
        <v>500000000</v>
      </c>
      <c r="V549" t="inlineStr"/>
      <c r="W549" t="inlineStr">
        <is>
          <t>déterminé</t>
        </is>
      </c>
    </row>
    <row r="550" ht="15" customHeight="1">
      <c r="A550" s="154" t="inlineStr">
        <is>
          <t>Produits transformés</t>
        </is>
      </c>
      <c r="B550" t="inlineStr">
        <is>
          <t>Alimentation humaine</t>
        </is>
      </c>
      <c r="C550" t="inlineStr">
        <is>
          <t>Viande bovine</t>
        </is>
      </c>
      <c r="D550" t="inlineStr">
        <is>
          <t>France</t>
        </is>
      </c>
      <c r="E550" t="inlineStr">
        <is>
          <t>2019</t>
        </is>
      </c>
      <c r="F550" t="inlineStr">
        <is>
          <t>kt</t>
        </is>
      </c>
      <c r="G550" t="inlineStr"/>
      <c r="H550" t="inlineStr"/>
      <c r="I550" t="inlineStr"/>
      <c r="J550" t="inlineStr"/>
      <c r="K550" t="inlineStr"/>
      <c r="L550" t="inlineStr"/>
      <c r="M550" t="inlineStr"/>
      <c r="N550" t="n">
        <v>8.74</v>
      </c>
      <c r="O550" t="inlineStr"/>
      <c r="P550" t="inlineStr"/>
      <c r="Q550" t="inlineStr"/>
      <c r="R550" t="inlineStr"/>
      <c r="S550" t="inlineStr"/>
      <c r="T550" t="n">
        <v>0</v>
      </c>
      <c r="U550" t="n">
        <v>500000000</v>
      </c>
      <c r="V550" t="inlineStr"/>
      <c r="W550" t="inlineStr">
        <is>
          <t>déterminé</t>
        </is>
      </c>
    </row>
    <row r="551" ht="15" customHeight="1">
      <c r="A551" s="154" t="inlineStr">
        <is>
          <t>Farines et graisses animales</t>
        </is>
      </c>
      <c r="B551" t="inlineStr">
        <is>
          <t>Energie</t>
        </is>
      </c>
      <c r="C551" t="inlineStr">
        <is>
          <t>Viande bovine</t>
        </is>
      </c>
      <c r="D551" t="inlineStr">
        <is>
          <t>France</t>
        </is>
      </c>
      <c r="E551" t="inlineStr">
        <is>
          <t>2019</t>
        </is>
      </c>
      <c r="F551" t="inlineStr">
        <is>
          <t>kt</t>
        </is>
      </c>
      <c r="G551" t="inlineStr"/>
      <c r="H551" t="inlineStr"/>
      <c r="I551" t="inlineStr"/>
      <c r="J551" t="inlineStr"/>
      <c r="K551" t="inlineStr"/>
      <c r="L551" t="inlineStr"/>
      <c r="M551" t="inlineStr"/>
      <c r="N551" t="n">
        <v>110</v>
      </c>
      <c r="O551" t="inlineStr"/>
      <c r="P551" t="inlineStr"/>
      <c r="Q551" t="inlineStr"/>
      <c r="R551" t="inlineStr"/>
      <c r="S551" t="inlineStr"/>
      <c r="T551" t="n">
        <v>0</v>
      </c>
      <c r="U551" t="n">
        <v>500000000</v>
      </c>
      <c r="V551" t="inlineStr"/>
      <c r="W551" t="inlineStr">
        <is>
          <t>déterminé</t>
        </is>
      </c>
    </row>
    <row r="552" ht="15" customHeight="1">
      <c r="A552" s="154" t="inlineStr">
        <is>
          <t>Farines et graisses animales</t>
        </is>
      </c>
      <c r="B552" t="inlineStr">
        <is>
          <t>Fertilisation</t>
        </is>
      </c>
      <c r="C552" t="inlineStr">
        <is>
          <t>Viande bovine</t>
        </is>
      </c>
      <c r="D552" t="inlineStr">
        <is>
          <t>France</t>
        </is>
      </c>
      <c r="E552" t="inlineStr">
        <is>
          <t>2019</t>
        </is>
      </c>
      <c r="F552" t="inlineStr">
        <is>
          <t>kt</t>
        </is>
      </c>
      <c r="G552" t="inlineStr"/>
      <c r="H552" t="inlineStr"/>
      <c r="I552" t="inlineStr"/>
      <c r="J552" t="inlineStr"/>
      <c r="K552" t="inlineStr"/>
      <c r="L552" t="inlineStr"/>
      <c r="M552" t="inlineStr"/>
      <c r="N552" t="n">
        <v>18.2</v>
      </c>
      <c r="O552" t="inlineStr"/>
      <c r="P552" t="inlineStr"/>
      <c r="Q552" t="inlineStr"/>
      <c r="R552" t="inlineStr"/>
      <c r="S552" t="inlineStr"/>
      <c r="T552" t="n">
        <v>0</v>
      </c>
      <c r="U552" t="n">
        <v>500000000</v>
      </c>
      <c r="V552" t="inlineStr"/>
      <c r="W552" t="inlineStr">
        <is>
          <t>déterminé</t>
        </is>
      </c>
    </row>
    <row r="553" ht="15" customHeight="1">
      <c r="A553" s="154" t="inlineStr">
        <is>
          <t>Farines et graisses animales</t>
        </is>
      </c>
      <c r="B553" t="inlineStr">
        <is>
          <t>Usages non-alimentaires</t>
        </is>
      </c>
      <c r="C553" t="inlineStr">
        <is>
          <t>Viande bovine</t>
        </is>
      </c>
      <c r="D553" t="inlineStr">
        <is>
          <t>France</t>
        </is>
      </c>
      <c r="E553" t="inlineStr">
        <is>
          <t>2019</t>
        </is>
      </c>
      <c r="F553" t="inlineStr">
        <is>
          <t>kt</t>
        </is>
      </c>
      <c r="G553" t="inlineStr"/>
      <c r="H553" t="inlineStr"/>
      <c r="I553" t="inlineStr"/>
      <c r="J553" t="inlineStr"/>
      <c r="K553" t="inlineStr"/>
      <c r="L553" t="inlineStr"/>
      <c r="M553" t="inlineStr"/>
      <c r="N553" t="n">
        <v>128</v>
      </c>
      <c r="O553" t="inlineStr"/>
      <c r="P553" t="inlineStr"/>
      <c r="Q553" t="inlineStr"/>
      <c r="R553" t="inlineStr"/>
      <c r="S553" t="inlineStr"/>
      <c r="T553" t="n">
        <v>0</v>
      </c>
      <c r="U553" t="n">
        <v>500000000</v>
      </c>
      <c r="V553" t="inlineStr"/>
      <c r="W553" t="inlineStr">
        <is>
          <t>déterminé</t>
        </is>
      </c>
    </row>
    <row r="554" ht="15" customHeight="1">
      <c r="A554" s="154" t="inlineStr">
        <is>
          <t>Farines et graisses animales</t>
        </is>
      </c>
      <c r="B554" t="inlineStr">
        <is>
          <t>Débouchés</t>
        </is>
      </c>
      <c r="C554" t="inlineStr">
        <is>
          <t>Viande bovine</t>
        </is>
      </c>
      <c r="D554" t="inlineStr">
        <is>
          <t>France</t>
        </is>
      </c>
      <c r="E554" t="inlineStr">
        <is>
          <t>2019</t>
        </is>
      </c>
      <c r="F554" t="inlineStr">
        <is>
          <t>kt</t>
        </is>
      </c>
      <c r="G554" t="inlineStr"/>
      <c r="H554" t="inlineStr"/>
      <c r="I554" t="inlineStr"/>
      <c r="J554" t="inlineStr"/>
      <c r="K554" t="inlineStr"/>
      <c r="L554" t="inlineStr"/>
      <c r="M554" t="inlineStr"/>
      <c r="N554" t="n">
        <v>128</v>
      </c>
      <c r="O554" t="inlineStr"/>
      <c r="P554" t="inlineStr"/>
      <c r="Q554" t="inlineStr"/>
      <c r="R554" t="inlineStr"/>
      <c r="S554" t="inlineStr"/>
      <c r="T554" t="n">
        <v>0</v>
      </c>
      <c r="U554" t="n">
        <v>500000000</v>
      </c>
      <c r="V554" t="inlineStr"/>
      <c r="W554" t="inlineStr">
        <is>
          <t>déterminé</t>
        </is>
      </c>
    </row>
    <row r="555" ht="15" customHeight="1">
      <c r="A555" s="154" t="inlineStr">
        <is>
          <t>Farines animales</t>
        </is>
      </c>
      <c r="B555" t="inlineStr">
        <is>
          <t>Energie</t>
        </is>
      </c>
      <c r="C555" t="inlineStr">
        <is>
          <t>Viande bovine</t>
        </is>
      </c>
      <c r="D555" t="inlineStr">
        <is>
          <t>France</t>
        </is>
      </c>
      <c r="E555" t="inlineStr">
        <is>
          <t>2019</t>
        </is>
      </c>
      <c r="F555" t="inlineStr">
        <is>
          <t>kt</t>
        </is>
      </c>
      <c r="G555" t="inlineStr">
        <is>
          <t>Valorisation des farines animales en énergie</t>
        </is>
      </c>
      <c r="H555" t="inlineStr">
        <is>
          <t>SIFCO</t>
        </is>
      </c>
      <c r="I555" t="inlineStr">
        <is>
          <t>Statistique comprenant également les autres espèces ainsi que les exportations = extrapolation à partir de la production de C3 de chaque espèce et des exportations tous débouchés confondus</t>
        </is>
      </c>
      <c r="J555" t="inlineStr">
        <is>
          <t>Volume</t>
        </is>
      </c>
      <c r="K555" t="inlineStr">
        <is>
          <t>Valorisation des farines animales en énergie</t>
        </is>
      </c>
      <c r="L555" t="inlineStr">
        <is>
          <t>Coproduits - SIFCO</t>
        </is>
      </c>
      <c r="M555" t="inlineStr">
        <is>
          <t>Très faible</t>
        </is>
      </c>
      <c r="N555" t="n">
        <v>70.8</v>
      </c>
      <c r="O555" t="inlineStr"/>
      <c r="P555" t="inlineStr"/>
      <c r="Q555" t="n">
        <v>70.76000000000001</v>
      </c>
      <c r="R555" t="n">
        <v>3.54</v>
      </c>
      <c r="S555" t="n">
        <v>0.1</v>
      </c>
      <c r="T555" t="n">
        <v>0</v>
      </c>
      <c r="U555" t="n">
        <v>500000000</v>
      </c>
      <c r="V555" t="n">
        <v>0</v>
      </c>
      <c r="W555" t="inlineStr">
        <is>
          <t>mesuré</t>
        </is>
      </c>
    </row>
    <row r="556" ht="15" customHeight="1">
      <c r="A556" s="154" t="inlineStr">
        <is>
          <t>Farines animales</t>
        </is>
      </c>
      <c r="B556" t="inlineStr">
        <is>
          <t>Fertilisation</t>
        </is>
      </c>
      <c r="C556" t="inlineStr">
        <is>
          <t>Viande bovine</t>
        </is>
      </c>
      <c r="D556" t="inlineStr">
        <is>
          <t>France</t>
        </is>
      </c>
      <c r="E556" t="inlineStr">
        <is>
          <t>2019</t>
        </is>
      </c>
      <c r="F556" t="inlineStr">
        <is>
          <t>kt</t>
        </is>
      </c>
      <c r="G556" t="inlineStr">
        <is>
          <t>Valorisation des farines animales en fertilisation</t>
        </is>
      </c>
      <c r="H556" t="inlineStr">
        <is>
          <t>SIFCO</t>
        </is>
      </c>
      <c r="I556" t="inlineStr">
        <is>
          <t>Statistique comprenant également les autres espèces ainsi que les exportations = extrapolation à partir de la production de C3 de chaque espèce et des exportations tous débouchés confondus</t>
        </is>
      </c>
      <c r="J556" t="inlineStr">
        <is>
          <t>Volume</t>
        </is>
      </c>
      <c r="K556" t="inlineStr">
        <is>
          <t>Valorisation des farines animales en fertilisation</t>
        </is>
      </c>
      <c r="L556" t="inlineStr">
        <is>
          <t>Coproduits - SIFCO</t>
        </is>
      </c>
      <c r="M556" t="inlineStr">
        <is>
          <t>Très faible</t>
        </is>
      </c>
      <c r="N556" t="n">
        <v>18.2</v>
      </c>
      <c r="O556" t="inlineStr"/>
      <c r="P556" t="inlineStr"/>
      <c r="Q556" t="n">
        <v>18.22</v>
      </c>
      <c r="R556" t="n">
        <v>0.91</v>
      </c>
      <c r="S556" t="n">
        <v>0.1</v>
      </c>
      <c r="T556" t="n">
        <v>0</v>
      </c>
      <c r="U556" t="n">
        <v>500000000</v>
      </c>
      <c r="V556" t="n">
        <v>0</v>
      </c>
      <c r="W556" t="inlineStr">
        <is>
          <t>mesuré</t>
        </is>
      </c>
    </row>
    <row r="557" ht="15" customHeight="1">
      <c r="A557" s="154" t="inlineStr">
        <is>
          <t>Farines animales</t>
        </is>
      </c>
      <c r="B557" t="inlineStr">
        <is>
          <t>Usages non-alimentaires</t>
        </is>
      </c>
      <c r="C557" t="inlineStr">
        <is>
          <t>Viande bovine</t>
        </is>
      </c>
      <c r="D557" t="inlineStr">
        <is>
          <t>France</t>
        </is>
      </c>
      <c r="E557" t="inlineStr">
        <is>
          <t>2019</t>
        </is>
      </c>
      <c r="F557" t="inlineStr">
        <is>
          <t>kt</t>
        </is>
      </c>
      <c r="G557" t="inlineStr"/>
      <c r="H557" t="inlineStr"/>
      <c r="I557" t="inlineStr"/>
      <c r="J557" t="inlineStr"/>
      <c r="K557" t="inlineStr"/>
      <c r="L557" t="inlineStr"/>
      <c r="M557" t="inlineStr"/>
      <c r="N557" t="n">
        <v>89</v>
      </c>
      <c r="O557" t="inlineStr"/>
      <c r="P557" t="inlineStr"/>
      <c r="Q557" t="inlineStr"/>
      <c r="R557" t="inlineStr"/>
      <c r="S557" t="inlineStr"/>
      <c r="T557" t="n">
        <v>0</v>
      </c>
      <c r="U557" t="n">
        <v>500000000</v>
      </c>
      <c r="V557" t="inlineStr"/>
      <c r="W557" t="inlineStr">
        <is>
          <t>déterminé</t>
        </is>
      </c>
    </row>
    <row r="558" ht="15" customHeight="1">
      <c r="A558" s="154" t="inlineStr">
        <is>
          <t>Farines animales</t>
        </is>
      </c>
      <c r="B558" t="inlineStr">
        <is>
          <t>Débouchés</t>
        </is>
      </c>
      <c r="C558" t="inlineStr">
        <is>
          <t>Viande bovine</t>
        </is>
      </c>
      <c r="D558" t="inlineStr">
        <is>
          <t>France</t>
        </is>
      </c>
      <c r="E558" t="inlineStr">
        <is>
          <t>2019</t>
        </is>
      </c>
      <c r="F558" t="inlineStr">
        <is>
          <t>kt</t>
        </is>
      </c>
      <c r="G558" t="inlineStr"/>
      <c r="H558" t="inlineStr"/>
      <c r="I558" t="inlineStr"/>
      <c r="J558" t="inlineStr"/>
      <c r="K558" t="inlineStr"/>
      <c r="L558" t="inlineStr"/>
      <c r="M558" t="inlineStr"/>
      <c r="N558" t="n">
        <v>89</v>
      </c>
      <c r="O558" t="inlineStr"/>
      <c r="P558" t="inlineStr"/>
      <c r="Q558" t="inlineStr"/>
      <c r="R558" t="inlineStr"/>
      <c r="S558" t="inlineStr"/>
      <c r="T558" t="n">
        <v>0</v>
      </c>
      <c r="U558" t="n">
        <v>500000000</v>
      </c>
      <c r="V558" t="inlineStr"/>
      <c r="W558" t="inlineStr">
        <is>
          <t>déterminé</t>
        </is>
      </c>
    </row>
    <row r="559" ht="15" customHeight="1">
      <c r="A559" s="154" t="inlineStr">
        <is>
          <t>Graisses animales</t>
        </is>
      </c>
      <c r="B559" t="inlineStr">
        <is>
          <t>Energie</t>
        </is>
      </c>
      <c r="C559" t="inlineStr">
        <is>
          <t>Viande bovine</t>
        </is>
      </c>
      <c r="D559" t="inlineStr">
        <is>
          <t>France</t>
        </is>
      </c>
      <c r="E559" t="inlineStr">
        <is>
          <t>2019</t>
        </is>
      </c>
      <c r="F559" t="inlineStr">
        <is>
          <t>kt</t>
        </is>
      </c>
      <c r="G559" t="inlineStr">
        <is>
          <t>Valorisation des graisses animales en énergie</t>
        </is>
      </c>
      <c r="H559" t="inlineStr">
        <is>
          <t>SIFCO</t>
        </is>
      </c>
      <c r="I559" t="inlineStr">
        <is>
          <t>Statistique comprenant également les autres espèces ainsi que les exportations = extrapolation à partir de la production de C3 de chaque espèce et des exportations tous débouchés confondus</t>
        </is>
      </c>
      <c r="J559" t="inlineStr">
        <is>
          <t>Volume</t>
        </is>
      </c>
      <c r="K559" t="inlineStr">
        <is>
          <t>Valorisation des graisses animales en énergie</t>
        </is>
      </c>
      <c r="L559" t="inlineStr">
        <is>
          <t>Coproduits - SIFCO</t>
        </is>
      </c>
      <c r="M559" t="inlineStr">
        <is>
          <t>Très faible</t>
        </is>
      </c>
      <c r="N559" t="n">
        <v>39</v>
      </c>
      <c r="O559" t="inlineStr"/>
      <c r="P559" t="inlineStr"/>
      <c r="Q559" t="n">
        <v>38.99</v>
      </c>
      <c r="R559" t="n">
        <v>1.95</v>
      </c>
      <c r="S559" t="n">
        <v>0.1</v>
      </c>
      <c r="T559" t="n">
        <v>0</v>
      </c>
      <c r="U559" t="n">
        <v>500000000</v>
      </c>
      <c r="V559" t="n">
        <v>0</v>
      </c>
      <c r="W559" t="inlineStr">
        <is>
          <t>mesuré</t>
        </is>
      </c>
    </row>
    <row r="560" ht="15" customHeight="1">
      <c r="A560" s="154" t="inlineStr">
        <is>
          <t>Graisses animales</t>
        </is>
      </c>
      <c r="B560" t="inlineStr">
        <is>
          <t>Usages non-alimentaires</t>
        </is>
      </c>
      <c r="C560" t="inlineStr">
        <is>
          <t>Viande bovine</t>
        </is>
      </c>
      <c r="D560" t="inlineStr">
        <is>
          <t>France</t>
        </is>
      </c>
      <c r="E560" t="inlineStr">
        <is>
          <t>2019</t>
        </is>
      </c>
      <c r="F560" t="inlineStr">
        <is>
          <t>kt</t>
        </is>
      </c>
      <c r="G560" t="inlineStr"/>
      <c r="H560" t="inlineStr"/>
      <c r="I560" t="inlineStr"/>
      <c r="J560" t="inlineStr"/>
      <c r="K560" t="inlineStr"/>
      <c r="L560" t="inlineStr"/>
      <c r="M560" t="inlineStr"/>
      <c r="N560" t="n">
        <v>39</v>
      </c>
      <c r="O560" t="inlineStr"/>
      <c r="P560" t="inlineStr"/>
      <c r="Q560" t="inlineStr"/>
      <c r="R560" t="inlineStr"/>
      <c r="S560" t="inlineStr"/>
      <c r="T560" t="n">
        <v>0</v>
      </c>
      <c r="U560" t="n">
        <v>500000000</v>
      </c>
      <c r="V560" t="inlineStr"/>
      <c r="W560" t="inlineStr">
        <is>
          <t>déterminé</t>
        </is>
      </c>
    </row>
    <row r="561" ht="15" customHeight="1">
      <c r="A561" s="154" t="inlineStr">
        <is>
          <t>Graisses animales</t>
        </is>
      </c>
      <c r="B561" t="inlineStr">
        <is>
          <t>Débouchés</t>
        </is>
      </c>
      <c r="C561" t="inlineStr">
        <is>
          <t>Viande bovine</t>
        </is>
      </c>
      <c r="D561" t="inlineStr">
        <is>
          <t>France</t>
        </is>
      </c>
      <c r="E561" t="inlineStr">
        <is>
          <t>2019</t>
        </is>
      </c>
      <c r="F561" t="inlineStr">
        <is>
          <t>kt</t>
        </is>
      </c>
      <c r="G561" t="inlineStr"/>
      <c r="H561" t="inlineStr"/>
      <c r="I561" t="inlineStr"/>
      <c r="J561" t="inlineStr"/>
      <c r="K561" t="inlineStr"/>
      <c r="L561" t="inlineStr"/>
      <c r="M561" t="inlineStr"/>
      <c r="N561" t="n">
        <v>39</v>
      </c>
      <c r="O561" t="inlineStr"/>
      <c r="P561" t="inlineStr"/>
      <c r="Q561" t="inlineStr"/>
      <c r="R561" t="inlineStr"/>
      <c r="S561" t="inlineStr"/>
      <c r="T561" t="n">
        <v>0</v>
      </c>
      <c r="U561" t="n">
        <v>500000000</v>
      </c>
      <c r="V561" t="inlineStr"/>
      <c r="W561" t="inlineStr">
        <is>
          <t>déterminé</t>
        </is>
      </c>
    </row>
    <row r="562" ht="15" customHeight="1">
      <c r="A562" s="154" t="inlineStr">
        <is>
          <t>PAT et CGA</t>
        </is>
      </c>
      <c r="B562" t="inlineStr">
        <is>
          <t>Alimentation animale rente</t>
        </is>
      </c>
      <c r="C562" t="inlineStr">
        <is>
          <t>Viande bovine</t>
        </is>
      </c>
      <c r="D562" t="inlineStr">
        <is>
          <t>France</t>
        </is>
      </c>
      <c r="E562" t="inlineStr">
        <is>
          <t>2019</t>
        </is>
      </c>
      <c r="F562" t="inlineStr">
        <is>
          <t>kt</t>
        </is>
      </c>
      <c r="G562" t="inlineStr"/>
      <c r="H562" t="inlineStr"/>
      <c r="I562" t="inlineStr"/>
      <c r="J562" t="inlineStr"/>
      <c r="K562" t="inlineStr"/>
      <c r="L562" t="inlineStr"/>
      <c r="M562" t="inlineStr"/>
      <c r="N562" t="n">
        <v>7.92</v>
      </c>
      <c r="O562" t="inlineStr"/>
      <c r="P562" t="inlineStr"/>
      <c r="Q562" t="inlineStr"/>
      <c r="R562" t="inlineStr"/>
      <c r="S562" t="inlineStr"/>
      <c r="T562" t="n">
        <v>0</v>
      </c>
      <c r="U562" t="n">
        <v>500000000</v>
      </c>
      <c r="V562" t="inlineStr"/>
      <c r="W562" t="inlineStr">
        <is>
          <t>déterminé</t>
        </is>
      </c>
    </row>
    <row r="563" ht="15" customHeight="1">
      <c r="A563" s="154" t="inlineStr">
        <is>
          <t>PAT et CGA</t>
        </is>
      </c>
      <c r="B563" t="inlineStr">
        <is>
          <t>Petfood</t>
        </is>
      </c>
      <c r="C563" t="inlineStr">
        <is>
          <t>Viande bovine</t>
        </is>
      </c>
      <c r="D563" t="inlineStr">
        <is>
          <t>France</t>
        </is>
      </c>
      <c r="E563" t="inlineStr">
        <is>
          <t>2019</t>
        </is>
      </c>
      <c r="F563" t="inlineStr">
        <is>
          <t>kt</t>
        </is>
      </c>
      <c r="G563" t="inlineStr"/>
      <c r="H563" t="inlineStr"/>
      <c r="I563" t="inlineStr"/>
      <c r="J563" t="inlineStr"/>
      <c r="K563" t="inlineStr"/>
      <c r="L563" t="inlineStr"/>
      <c r="M563" t="inlineStr"/>
      <c r="N563" t="n">
        <v>99.8</v>
      </c>
      <c r="O563" t="inlineStr"/>
      <c r="P563" t="inlineStr"/>
      <c r="Q563" t="inlineStr"/>
      <c r="R563" t="inlineStr"/>
      <c r="S563" t="inlineStr"/>
      <c r="T563" t="n">
        <v>0</v>
      </c>
      <c r="U563" t="n">
        <v>500000000</v>
      </c>
      <c r="V563" t="inlineStr"/>
      <c r="W563" t="inlineStr">
        <is>
          <t>déterminé</t>
        </is>
      </c>
    </row>
    <row r="564" ht="15" customHeight="1">
      <c r="A564" s="154" t="inlineStr">
        <is>
          <t>PAT et CGA</t>
        </is>
      </c>
      <c r="B564" t="inlineStr">
        <is>
          <t>Aquaculture</t>
        </is>
      </c>
      <c r="C564" t="inlineStr">
        <is>
          <t>Viande bovine</t>
        </is>
      </c>
      <c r="D564" t="inlineStr">
        <is>
          <t>France</t>
        </is>
      </c>
      <c r="E564" t="inlineStr">
        <is>
          <t>2019</t>
        </is>
      </c>
      <c r="F564" t="inlineStr">
        <is>
          <t>kt</t>
        </is>
      </c>
      <c r="G564" t="inlineStr"/>
      <c r="H564" t="inlineStr"/>
      <c r="I564" t="inlineStr"/>
      <c r="J564" t="inlineStr"/>
      <c r="K564" t="inlineStr"/>
      <c r="L564" t="inlineStr"/>
      <c r="M564" t="inlineStr"/>
      <c r="N564" t="n">
        <v>3.33</v>
      </c>
      <c r="O564" t="inlineStr"/>
      <c r="P564" t="inlineStr"/>
      <c r="Q564" t="inlineStr"/>
      <c r="R564" t="inlineStr"/>
      <c r="S564" t="inlineStr"/>
      <c r="T564" t="n">
        <v>0</v>
      </c>
      <c r="U564" t="n">
        <v>500000000</v>
      </c>
      <c r="V564" t="inlineStr"/>
      <c r="W564" t="inlineStr">
        <is>
          <t>déterminé</t>
        </is>
      </c>
    </row>
    <row r="565" ht="15" customHeight="1">
      <c r="A565" s="154" t="inlineStr">
        <is>
          <t>PAT et CGA</t>
        </is>
      </c>
      <c r="B565" t="inlineStr">
        <is>
          <t>Energie</t>
        </is>
      </c>
      <c r="C565" t="inlineStr">
        <is>
          <t>Viande bovine</t>
        </is>
      </c>
      <c r="D565" t="inlineStr">
        <is>
          <t>France</t>
        </is>
      </c>
      <c r="E565" t="inlineStr">
        <is>
          <t>2019</t>
        </is>
      </c>
      <c r="F565" t="inlineStr">
        <is>
          <t>kt</t>
        </is>
      </c>
      <c r="G565" t="inlineStr"/>
      <c r="H565" t="inlineStr"/>
      <c r="I565" t="inlineStr"/>
      <c r="J565" t="inlineStr"/>
      <c r="K565" t="inlineStr"/>
      <c r="L565" t="inlineStr"/>
      <c r="M565" t="inlineStr"/>
      <c r="N565" t="n">
        <v>7.49</v>
      </c>
      <c r="O565" t="inlineStr"/>
      <c r="P565" t="inlineStr"/>
      <c r="Q565" t="inlineStr"/>
      <c r="R565" t="inlineStr"/>
      <c r="S565" t="inlineStr"/>
      <c r="T565" t="n">
        <v>0</v>
      </c>
      <c r="U565" t="n">
        <v>500000000</v>
      </c>
      <c r="V565" t="inlineStr"/>
      <c r="W565" t="inlineStr">
        <is>
          <t>déterminé</t>
        </is>
      </c>
    </row>
    <row r="566" ht="15" customHeight="1">
      <c r="A566" s="154" t="inlineStr">
        <is>
          <t>PAT et CGA</t>
        </is>
      </c>
      <c r="B566" t="inlineStr">
        <is>
          <t>Fertilisation</t>
        </is>
      </c>
      <c r="C566" t="inlineStr">
        <is>
          <t>Viande bovine</t>
        </is>
      </c>
      <c r="D566" t="inlineStr">
        <is>
          <t>France</t>
        </is>
      </c>
      <c r="E566" t="inlineStr">
        <is>
          <t>2019</t>
        </is>
      </c>
      <c r="F566" t="inlineStr">
        <is>
          <t>kt</t>
        </is>
      </c>
      <c r="G566" t="inlineStr"/>
      <c r="H566" t="inlineStr"/>
      <c r="I566" t="inlineStr"/>
      <c r="J566" t="inlineStr"/>
      <c r="K566" t="inlineStr"/>
      <c r="L566" t="inlineStr"/>
      <c r="M566" t="inlineStr"/>
      <c r="N566" t="n">
        <v>6.17</v>
      </c>
      <c r="O566" t="inlineStr"/>
      <c r="P566" t="inlineStr"/>
      <c r="Q566" t="inlineStr"/>
      <c r="R566" t="inlineStr"/>
      <c r="S566" t="inlineStr"/>
      <c r="T566" t="n">
        <v>0</v>
      </c>
      <c r="U566" t="n">
        <v>500000000</v>
      </c>
      <c r="V566" t="inlineStr"/>
      <c r="W566" t="inlineStr">
        <is>
          <t>déterminé</t>
        </is>
      </c>
    </row>
    <row r="567" ht="15" customHeight="1">
      <c r="A567" s="154" t="inlineStr">
        <is>
          <t>PAT et CGA</t>
        </is>
      </c>
      <c r="B567" t="inlineStr">
        <is>
          <t>Autres industries</t>
        </is>
      </c>
      <c r="C567" t="inlineStr">
        <is>
          <t>Viande bovine</t>
        </is>
      </c>
      <c r="D567" t="inlineStr">
        <is>
          <t>France</t>
        </is>
      </c>
      <c r="E567" t="inlineStr">
        <is>
          <t>2019</t>
        </is>
      </c>
      <c r="F567" t="inlineStr">
        <is>
          <t>kt</t>
        </is>
      </c>
      <c r="G567" t="inlineStr"/>
      <c r="H567" t="inlineStr"/>
      <c r="I567" t="inlineStr"/>
      <c r="J567" t="inlineStr"/>
      <c r="K567" t="inlineStr"/>
      <c r="L567" t="inlineStr"/>
      <c r="M567" t="inlineStr"/>
      <c r="N567" t="n">
        <v>16.9</v>
      </c>
      <c r="O567" t="inlineStr"/>
      <c r="P567" t="inlineStr"/>
      <c r="Q567" t="inlineStr"/>
      <c r="R567" t="inlineStr"/>
      <c r="S567" t="inlineStr"/>
      <c r="T567" t="n">
        <v>0</v>
      </c>
      <c r="U567" t="n">
        <v>500000000</v>
      </c>
      <c r="V567" t="inlineStr"/>
      <c r="W567" t="inlineStr">
        <is>
          <t>déterminé</t>
        </is>
      </c>
    </row>
    <row r="568" ht="15" customHeight="1">
      <c r="A568" s="154" t="inlineStr">
        <is>
          <t>PAT et CGA</t>
        </is>
      </c>
      <c r="B568" t="inlineStr">
        <is>
          <t>Autres usages (ou usages inconnus)</t>
        </is>
      </c>
      <c r="C568" t="inlineStr">
        <is>
          <t>Viande bovine</t>
        </is>
      </c>
      <c r="D568" t="inlineStr">
        <is>
          <t>France</t>
        </is>
      </c>
      <c r="E568" t="inlineStr">
        <is>
          <t>2019</t>
        </is>
      </c>
      <c r="F568" t="inlineStr">
        <is>
          <t>kt</t>
        </is>
      </c>
      <c r="G568" t="inlineStr"/>
      <c r="H568" t="inlineStr"/>
      <c r="I568" t="inlineStr"/>
      <c r="J568" t="inlineStr"/>
      <c r="K568" t="inlineStr"/>
      <c r="L568" t="inlineStr"/>
      <c r="M568" t="inlineStr"/>
      <c r="N568" t="n">
        <v>0</v>
      </c>
      <c r="O568" t="inlineStr"/>
      <c r="P568" t="inlineStr"/>
      <c r="Q568" t="inlineStr"/>
      <c r="R568" t="inlineStr"/>
      <c r="S568" t="inlineStr"/>
      <c r="T568" t="n">
        <v>0</v>
      </c>
      <c r="U568" t="n">
        <v>500000000</v>
      </c>
      <c r="V568" t="inlineStr"/>
      <c r="W568" t="inlineStr">
        <is>
          <t>déterminé</t>
        </is>
      </c>
    </row>
    <row r="569" ht="15" customHeight="1">
      <c r="A569" s="154" t="inlineStr">
        <is>
          <t>PAT et CGA</t>
        </is>
      </c>
      <c r="B569" t="inlineStr">
        <is>
          <t>Export</t>
        </is>
      </c>
      <c r="C569" t="inlineStr">
        <is>
          <t>Viande bovine</t>
        </is>
      </c>
      <c r="D569" t="inlineStr">
        <is>
          <t>France</t>
        </is>
      </c>
      <c r="E569" t="inlineStr">
        <is>
          <t>2019</t>
        </is>
      </c>
      <c r="F569" t="inlineStr">
        <is>
          <t>kt</t>
        </is>
      </c>
      <c r="G569" t="inlineStr"/>
      <c r="H569" t="inlineStr"/>
      <c r="I569" t="inlineStr"/>
      <c r="J569" t="inlineStr"/>
      <c r="K569" t="inlineStr"/>
      <c r="L569" t="inlineStr"/>
      <c r="M569" t="inlineStr"/>
      <c r="N569" t="n">
        <v>285</v>
      </c>
      <c r="O569" t="inlineStr"/>
      <c r="P569" t="inlineStr"/>
      <c r="Q569" t="inlineStr"/>
      <c r="R569" t="inlineStr"/>
      <c r="S569" t="inlineStr"/>
      <c r="T569" t="n">
        <v>0</v>
      </c>
      <c r="U569" t="n">
        <v>500000000</v>
      </c>
      <c r="V569" t="inlineStr"/>
      <c r="W569" t="inlineStr">
        <is>
          <t>déterminé</t>
        </is>
      </c>
    </row>
    <row r="570" ht="15" customHeight="1">
      <c r="A570" s="154" t="inlineStr">
        <is>
          <t>PAT et CGA</t>
        </is>
      </c>
      <c r="B570" t="inlineStr">
        <is>
          <t>Alimentation animale</t>
        </is>
      </c>
      <c r="C570" t="inlineStr">
        <is>
          <t>Viande bovine</t>
        </is>
      </c>
      <c r="D570" t="inlineStr">
        <is>
          <t>France</t>
        </is>
      </c>
      <c r="E570" t="inlineStr">
        <is>
          <t>2019</t>
        </is>
      </c>
      <c r="F570" t="inlineStr">
        <is>
          <t>kt</t>
        </is>
      </c>
      <c r="G570" t="inlineStr"/>
      <c r="H570" t="inlineStr"/>
      <c r="I570" t="inlineStr"/>
      <c r="J570" t="inlineStr"/>
      <c r="K570" t="inlineStr"/>
      <c r="L570" t="inlineStr"/>
      <c r="M570" t="inlineStr"/>
      <c r="N570" t="n">
        <v>111</v>
      </c>
      <c r="O570" t="inlineStr"/>
      <c r="P570" t="inlineStr"/>
      <c r="Q570" t="inlineStr"/>
      <c r="R570" t="inlineStr"/>
      <c r="S570" t="inlineStr"/>
      <c r="T570" t="n">
        <v>0</v>
      </c>
      <c r="U570" t="n">
        <v>500000000</v>
      </c>
      <c r="V570" t="inlineStr"/>
      <c r="W570" t="inlineStr">
        <is>
          <t>déterminé</t>
        </is>
      </c>
    </row>
    <row r="571" ht="15" customHeight="1">
      <c r="A571" s="154" t="inlineStr">
        <is>
          <t>PAT et CGA</t>
        </is>
      </c>
      <c r="B571" t="inlineStr">
        <is>
          <t>Usages alimentaires</t>
        </is>
      </c>
      <c r="C571" t="inlineStr">
        <is>
          <t>Viande bovine</t>
        </is>
      </c>
      <c r="D571" t="inlineStr">
        <is>
          <t>France</t>
        </is>
      </c>
      <c r="E571" t="inlineStr">
        <is>
          <t>2019</t>
        </is>
      </c>
      <c r="F571" t="inlineStr">
        <is>
          <t>kt</t>
        </is>
      </c>
      <c r="G571" t="inlineStr"/>
      <c r="H571" t="inlineStr"/>
      <c r="I571" t="inlineStr"/>
      <c r="J571" t="inlineStr"/>
      <c r="K571" t="inlineStr"/>
      <c r="L571" t="inlineStr"/>
      <c r="M571" t="inlineStr"/>
      <c r="N571" t="n">
        <v>120</v>
      </c>
      <c r="O571" t="inlineStr"/>
      <c r="P571" t="inlineStr"/>
      <c r="Q571" t="inlineStr"/>
      <c r="R571" t="inlineStr"/>
      <c r="S571" t="inlineStr"/>
      <c r="T571" t="n">
        <v>0</v>
      </c>
      <c r="U571" t="n">
        <v>500000000</v>
      </c>
      <c r="V571" t="inlineStr"/>
      <c r="W571" t="inlineStr">
        <is>
          <t>déterminé</t>
        </is>
      </c>
    </row>
    <row r="572" ht="15" customHeight="1">
      <c r="A572" s="154" t="inlineStr">
        <is>
          <t>PAT et CGA</t>
        </is>
      </c>
      <c r="B572" t="inlineStr">
        <is>
          <t>Débouchés</t>
        </is>
      </c>
      <c r="C572" t="inlineStr">
        <is>
          <t>Viande bovine</t>
        </is>
      </c>
      <c r="D572" t="inlineStr">
        <is>
          <t>France</t>
        </is>
      </c>
      <c r="E572" t="inlineStr">
        <is>
          <t>2019</t>
        </is>
      </c>
      <c r="F572" t="inlineStr">
        <is>
          <t>kt</t>
        </is>
      </c>
      <c r="G572" t="inlineStr"/>
      <c r="H572" t="inlineStr"/>
      <c r="I572" t="inlineStr"/>
      <c r="J572" t="inlineStr"/>
      <c r="K572" t="inlineStr"/>
      <c r="L572" t="inlineStr"/>
      <c r="M572" t="inlineStr"/>
      <c r="N572" t="n">
        <v>150</v>
      </c>
      <c r="O572" t="inlineStr"/>
      <c r="P572" t="inlineStr"/>
      <c r="Q572" t="inlineStr"/>
      <c r="R572" t="inlineStr"/>
      <c r="S572" t="inlineStr"/>
      <c r="T572" t="n">
        <v>0</v>
      </c>
      <c r="U572" t="n">
        <v>500000000</v>
      </c>
      <c r="V572" t="inlineStr"/>
      <c r="W572" t="inlineStr">
        <is>
          <t>déterminé</t>
        </is>
      </c>
    </row>
    <row r="573" ht="15" customHeight="1">
      <c r="A573" s="154" t="inlineStr">
        <is>
          <t>PAT et CGA</t>
        </is>
      </c>
      <c r="B573" t="inlineStr">
        <is>
          <t>Usages non-alimentaires</t>
        </is>
      </c>
      <c r="C573" t="inlineStr">
        <is>
          <t>Viande bovine</t>
        </is>
      </c>
      <c r="D573" t="inlineStr">
        <is>
          <t>France</t>
        </is>
      </c>
      <c r="E573" t="inlineStr">
        <is>
          <t>2019</t>
        </is>
      </c>
      <c r="F573" t="inlineStr">
        <is>
          <t>kt</t>
        </is>
      </c>
      <c r="G573" t="inlineStr"/>
      <c r="H573" t="inlineStr"/>
      <c r="I573" t="inlineStr"/>
      <c r="J573" t="inlineStr"/>
      <c r="K573" t="inlineStr"/>
      <c r="L573" t="inlineStr"/>
      <c r="M573" t="inlineStr"/>
      <c r="N573" t="n">
        <v>30.5</v>
      </c>
      <c r="O573" t="inlineStr"/>
      <c r="P573" t="inlineStr"/>
      <c r="Q573" t="inlineStr"/>
      <c r="R573" t="inlineStr"/>
      <c r="S573" t="inlineStr"/>
      <c r="T573" t="n">
        <v>0</v>
      </c>
      <c r="U573" t="n">
        <v>500000000</v>
      </c>
      <c r="V573" t="inlineStr"/>
      <c r="W573" t="inlineStr">
        <is>
          <t>déterminé</t>
        </is>
      </c>
    </row>
    <row r="574" ht="15" customHeight="1">
      <c r="A574" s="154" t="inlineStr">
        <is>
          <t>PAT et CGA</t>
        </is>
      </c>
      <c r="B574" t="inlineStr">
        <is>
          <t>Autres IAA</t>
        </is>
      </c>
      <c r="C574" t="inlineStr">
        <is>
          <t>Viande bovine</t>
        </is>
      </c>
      <c r="D574" t="inlineStr">
        <is>
          <t>France</t>
        </is>
      </c>
      <c r="E574" t="inlineStr">
        <is>
          <t>2019</t>
        </is>
      </c>
      <c r="F574" t="inlineStr">
        <is>
          <t>kt</t>
        </is>
      </c>
      <c r="G574" t="inlineStr"/>
      <c r="H574" t="inlineStr"/>
      <c r="I574" t="inlineStr"/>
      <c r="J574" t="inlineStr"/>
      <c r="K574" t="inlineStr"/>
      <c r="L574" t="inlineStr"/>
      <c r="M574" t="inlineStr"/>
      <c r="N574" t="n">
        <v>8.74</v>
      </c>
      <c r="O574" t="inlineStr"/>
      <c r="P574" t="inlineStr"/>
      <c r="Q574" t="inlineStr"/>
      <c r="R574" t="inlineStr"/>
      <c r="S574" t="inlineStr"/>
      <c r="T574" t="n">
        <v>0</v>
      </c>
      <c r="U574" t="n">
        <v>500000000</v>
      </c>
      <c r="V574" t="inlineStr"/>
      <c r="W574" t="inlineStr">
        <is>
          <t>déterminé</t>
        </is>
      </c>
    </row>
    <row r="575" ht="15" customHeight="1">
      <c r="A575" s="154" t="inlineStr">
        <is>
          <t>PAT et CGA</t>
        </is>
      </c>
      <c r="B575" t="inlineStr">
        <is>
          <t>Alimentation humaine</t>
        </is>
      </c>
      <c r="C575" t="inlineStr">
        <is>
          <t>Viande bovine</t>
        </is>
      </c>
      <c r="D575" t="inlineStr">
        <is>
          <t>France</t>
        </is>
      </c>
      <c r="E575" t="inlineStr">
        <is>
          <t>2019</t>
        </is>
      </c>
      <c r="F575" t="inlineStr">
        <is>
          <t>kt</t>
        </is>
      </c>
      <c r="G575" t="inlineStr"/>
      <c r="H575" t="inlineStr"/>
      <c r="I575" t="inlineStr"/>
      <c r="J575" t="inlineStr"/>
      <c r="K575" t="inlineStr"/>
      <c r="L575" t="inlineStr"/>
      <c r="M575" t="inlineStr"/>
      <c r="N575" t="n">
        <v>8.74</v>
      </c>
      <c r="O575" t="inlineStr"/>
      <c r="P575" t="inlineStr"/>
      <c r="Q575" t="inlineStr"/>
      <c r="R575" t="inlineStr"/>
      <c r="S575" t="inlineStr"/>
      <c r="T575" t="n">
        <v>0</v>
      </c>
      <c r="U575" t="n">
        <v>500000000</v>
      </c>
      <c r="V575" t="inlineStr"/>
      <c r="W575" t="inlineStr">
        <is>
          <t>déterminé</t>
        </is>
      </c>
    </row>
    <row r="576" ht="15" customHeight="1">
      <c r="A576" s="154" t="inlineStr">
        <is>
          <t>Protéines animales transformées</t>
        </is>
      </c>
      <c r="B576" t="inlineStr">
        <is>
          <t>Alimentation animale rente</t>
        </is>
      </c>
      <c r="C576" t="inlineStr">
        <is>
          <t>Viande bovine</t>
        </is>
      </c>
      <c r="D576" t="inlineStr">
        <is>
          <t>France</t>
        </is>
      </c>
      <c r="E576" t="inlineStr">
        <is>
          <t>2019</t>
        </is>
      </c>
      <c r="F576" t="inlineStr">
        <is>
          <t>kt</t>
        </is>
      </c>
      <c r="G576" t="inlineStr">
        <is>
          <t>Valorisation des PAT en alimentation animale rente</t>
        </is>
      </c>
      <c r="H576" t="inlineStr">
        <is>
          <t>SIFCO</t>
        </is>
      </c>
      <c r="I576" t="inlineStr">
        <is>
          <t>Statistique comprenant également les autres espèces ainsi que les exportations = extrapolation à partir de la production de C3 de chaque espèce et des exportations tous débouchés confondus</t>
        </is>
      </c>
      <c r="J576" t="inlineStr">
        <is>
          <t>Volume</t>
        </is>
      </c>
      <c r="K576" t="inlineStr">
        <is>
          <t>Valorisation des PAT en alimentation animale rente</t>
        </is>
      </c>
      <c r="L576" t="inlineStr">
        <is>
          <t>Coproduits - SIFCO</t>
        </is>
      </c>
      <c r="M576" t="inlineStr">
        <is>
          <t>Très faible</t>
        </is>
      </c>
      <c r="N576" t="n">
        <v>5.03</v>
      </c>
      <c r="O576" t="inlineStr"/>
      <c r="P576" t="inlineStr"/>
      <c r="Q576" t="n">
        <v>5.03</v>
      </c>
      <c r="R576" t="n">
        <v>0.25</v>
      </c>
      <c r="S576" t="n">
        <v>0.1</v>
      </c>
      <c r="T576" t="n">
        <v>0</v>
      </c>
      <c r="U576" t="n">
        <v>500000000</v>
      </c>
      <c r="V576" t="n">
        <v>0</v>
      </c>
      <c r="W576" t="inlineStr">
        <is>
          <t>mesuré</t>
        </is>
      </c>
    </row>
    <row r="577" ht="15" customHeight="1">
      <c r="A577" s="154" t="inlineStr">
        <is>
          <t>Protéines animales transformées</t>
        </is>
      </c>
      <c r="B577" t="inlineStr">
        <is>
          <t>Petfood</t>
        </is>
      </c>
      <c r="C577" t="inlineStr">
        <is>
          <t>Viande bovine</t>
        </is>
      </c>
      <c r="D577" t="inlineStr">
        <is>
          <t>France</t>
        </is>
      </c>
      <c r="E577" t="inlineStr">
        <is>
          <t>2019</t>
        </is>
      </c>
      <c r="F577" t="inlineStr">
        <is>
          <t>kt</t>
        </is>
      </c>
      <c r="G577" t="inlineStr">
        <is>
          <t>Valorisation des PAT en petfood</t>
        </is>
      </c>
      <c r="H577" t="inlineStr">
        <is>
          <t>SIFCO</t>
        </is>
      </c>
      <c r="I577" t="inlineStr">
        <is>
          <t>Statistique comprenant également les autres espèces ainsi que les exportations = extrapolation à partir de la production de C3 de chaque espèce et des exportations tous débouchés confondus</t>
        </is>
      </c>
      <c r="J577" t="inlineStr">
        <is>
          <t>Volume</t>
        </is>
      </c>
      <c r="K577" t="inlineStr">
        <is>
          <t>Valorisation des PAT en petfood</t>
        </is>
      </c>
      <c r="L577" t="inlineStr">
        <is>
          <t>Coproduits - SIFCO</t>
        </is>
      </c>
      <c r="M577" t="inlineStr">
        <is>
          <t>Très faible</t>
        </is>
      </c>
      <c r="N577" t="n">
        <v>94.09999999999999</v>
      </c>
      <c r="O577" t="inlineStr"/>
      <c r="P577" t="inlineStr"/>
      <c r="Q577" t="n">
        <v>94.12</v>
      </c>
      <c r="R577" t="n">
        <v>4.71</v>
      </c>
      <c r="S577" t="n">
        <v>0.1</v>
      </c>
      <c r="T577" t="n">
        <v>0</v>
      </c>
      <c r="U577" t="n">
        <v>500000000</v>
      </c>
      <c r="V577" t="n">
        <v>0</v>
      </c>
      <c r="W577" t="inlineStr">
        <is>
          <t>mesuré</t>
        </is>
      </c>
    </row>
    <row r="578" ht="15" customHeight="1">
      <c r="A578" s="154" t="inlineStr">
        <is>
          <t>Protéines animales transformées</t>
        </is>
      </c>
      <c r="B578" t="inlineStr">
        <is>
          <t>Aquaculture</t>
        </is>
      </c>
      <c r="C578" t="inlineStr">
        <is>
          <t>Viande bovine</t>
        </is>
      </c>
      <c r="D578" t="inlineStr">
        <is>
          <t>France</t>
        </is>
      </c>
      <c r="E578" t="inlineStr">
        <is>
          <t>2019</t>
        </is>
      </c>
      <c r="F578" t="inlineStr">
        <is>
          <t>kt</t>
        </is>
      </c>
      <c r="G578" t="inlineStr">
        <is>
          <t>Valorisation des PAT en aquaculture</t>
        </is>
      </c>
      <c r="H578" t="inlineStr">
        <is>
          <t>SIFCO</t>
        </is>
      </c>
      <c r="I578" t="inlineStr">
        <is>
          <t>Statistique comprenant également les autres espèces ainsi que les exportations = extrapolation à partir de la production de C3 de chaque espèce et des exportations tous débouchés confondus</t>
        </is>
      </c>
      <c r="J578" t="inlineStr">
        <is>
          <t>Volume</t>
        </is>
      </c>
      <c r="K578" t="inlineStr">
        <is>
          <t>Valorisation des PAT en aquaculture</t>
        </is>
      </c>
      <c r="L578" t="inlineStr">
        <is>
          <t>Coproduits - SIFCO</t>
        </is>
      </c>
      <c r="M578" t="inlineStr">
        <is>
          <t>Très faible</t>
        </is>
      </c>
      <c r="N578" t="n">
        <v>2.84</v>
      </c>
      <c r="O578" t="inlineStr"/>
      <c r="P578" t="inlineStr"/>
      <c r="Q578" t="n">
        <v>2.84</v>
      </c>
      <c r="R578" t="n">
        <v>0.14</v>
      </c>
      <c r="S578" t="n">
        <v>0.1</v>
      </c>
      <c r="T578" t="n">
        <v>0</v>
      </c>
      <c r="U578" t="n">
        <v>500000000</v>
      </c>
      <c r="V578" t="n">
        <v>0</v>
      </c>
      <c r="W578" t="inlineStr">
        <is>
          <t>mesuré</t>
        </is>
      </c>
    </row>
    <row r="579" ht="15" customHeight="1">
      <c r="A579" s="154" t="inlineStr">
        <is>
          <t>Protéines animales transformées</t>
        </is>
      </c>
      <c r="B579" t="inlineStr">
        <is>
          <t>Energie</t>
        </is>
      </c>
      <c r="C579" t="inlineStr">
        <is>
          <t>Viande bovine</t>
        </is>
      </c>
      <c r="D579" t="inlineStr">
        <is>
          <t>France</t>
        </is>
      </c>
      <c r="E579" t="inlineStr">
        <is>
          <t>2019</t>
        </is>
      </c>
      <c r="F579" t="inlineStr">
        <is>
          <t>kt</t>
        </is>
      </c>
      <c r="G579" t="inlineStr">
        <is>
          <t>Valorisation des PAT en énergie</t>
        </is>
      </c>
      <c r="H579" t="inlineStr">
        <is>
          <t>SIFCO</t>
        </is>
      </c>
      <c r="I579" t="inlineStr">
        <is>
          <t>Statistique comprenant également les autres espèces ainsi que les exportations = extrapolation à partir de la production de C3 de chaque espèce et des exportations tous débouchés confondus</t>
        </is>
      </c>
      <c r="J579" t="inlineStr">
        <is>
          <t>Volume</t>
        </is>
      </c>
      <c r="K579" t="inlineStr">
        <is>
          <t>Valorisation des PAT en énergie</t>
        </is>
      </c>
      <c r="L579" t="inlineStr">
        <is>
          <t>Coproduits - SIFCO</t>
        </is>
      </c>
      <c r="M579" t="inlineStr">
        <is>
          <t>Très faible</t>
        </is>
      </c>
      <c r="N579" t="n">
        <v>0.2</v>
      </c>
      <c r="O579" t="inlineStr"/>
      <c r="P579" t="inlineStr"/>
      <c r="Q579" t="n">
        <v>0.2</v>
      </c>
      <c r="R579" t="n">
        <v>0.01</v>
      </c>
      <c r="S579" t="n">
        <v>0.1</v>
      </c>
      <c r="T579" t="n">
        <v>0</v>
      </c>
      <c r="U579" t="n">
        <v>500000000</v>
      </c>
      <c r="V579" t="n">
        <v>0</v>
      </c>
      <c r="W579" t="inlineStr">
        <is>
          <t>mesuré</t>
        </is>
      </c>
    </row>
    <row r="580" ht="15" customHeight="1">
      <c r="A580" s="154" t="inlineStr">
        <is>
          <t>Protéines animales transformées</t>
        </is>
      </c>
      <c r="B580" t="inlineStr">
        <is>
          <t>Fertilisation</t>
        </is>
      </c>
      <c r="C580" t="inlineStr">
        <is>
          <t>Viande bovine</t>
        </is>
      </c>
      <c r="D580" t="inlineStr">
        <is>
          <t>France</t>
        </is>
      </c>
      <c r="E580" t="inlineStr">
        <is>
          <t>2019</t>
        </is>
      </c>
      <c r="F580" t="inlineStr">
        <is>
          <t>kt</t>
        </is>
      </c>
      <c r="G580" t="inlineStr">
        <is>
          <t>Valorisation des PAT en fertilisation</t>
        </is>
      </c>
      <c r="H580" t="inlineStr">
        <is>
          <t>SIFCO</t>
        </is>
      </c>
      <c r="I580" t="inlineStr">
        <is>
          <t>Statistique comprenant également les autres espèces ainsi que les exportations = extrapolation à partir de la production de C3 de chaque espèce et des exportations tous débouchés confondus</t>
        </is>
      </c>
      <c r="J580" t="inlineStr">
        <is>
          <t>Volume</t>
        </is>
      </c>
      <c r="K580" t="inlineStr">
        <is>
          <t>Valorisation des PAT en fertilisation</t>
        </is>
      </c>
      <c r="L580" t="inlineStr">
        <is>
          <t>Coproduits - SIFCO</t>
        </is>
      </c>
      <c r="M580" t="inlineStr">
        <is>
          <t>Très faible</t>
        </is>
      </c>
      <c r="N580" t="n">
        <v>6.17</v>
      </c>
      <c r="O580" t="inlineStr"/>
      <c r="P580" t="inlineStr"/>
      <c r="Q580" t="n">
        <v>6.17</v>
      </c>
      <c r="R580" t="n">
        <v>0.31</v>
      </c>
      <c r="S580" t="n">
        <v>0.1</v>
      </c>
      <c r="T580" t="n">
        <v>0</v>
      </c>
      <c r="U580" t="n">
        <v>500000000</v>
      </c>
      <c r="V580" t="n">
        <v>0</v>
      </c>
      <c r="W580" t="inlineStr">
        <is>
          <t>mesuré</t>
        </is>
      </c>
    </row>
    <row r="581" ht="15" customHeight="1">
      <c r="A581" s="154" t="inlineStr">
        <is>
          <t>Protéines animales transformées</t>
        </is>
      </c>
      <c r="B581" t="inlineStr">
        <is>
          <t>Autres industries</t>
        </is>
      </c>
      <c r="C581" t="inlineStr">
        <is>
          <t>Viande bovine</t>
        </is>
      </c>
      <c r="D581" t="inlineStr">
        <is>
          <t>France</t>
        </is>
      </c>
      <c r="E581" t="inlineStr">
        <is>
          <t>2019</t>
        </is>
      </c>
      <c r="F581" t="inlineStr">
        <is>
          <t>kt</t>
        </is>
      </c>
      <c r="G581" t="inlineStr">
        <is>
          <t>Valorisation des PAT par les autres industries</t>
        </is>
      </c>
      <c r="H581" t="inlineStr">
        <is>
          <t>SIFCO</t>
        </is>
      </c>
      <c r="I581" t="inlineStr">
        <is>
          <t>Statistique comprenant également les autres espèces ainsi que les exportations = extrapolation à partir de la production de C3 de chaque espèce et des exportations tous débouchés confondus</t>
        </is>
      </c>
      <c r="J581" t="inlineStr">
        <is>
          <t>Volume</t>
        </is>
      </c>
      <c r="K581" t="inlineStr">
        <is>
          <t>Valorisation des PAT par les autres industries</t>
        </is>
      </c>
      <c r="L581" t="inlineStr">
        <is>
          <t>Coproduits - SIFCO</t>
        </is>
      </c>
      <c r="M581" t="inlineStr">
        <is>
          <t>Très faible</t>
        </is>
      </c>
      <c r="N581" t="n">
        <v>0</v>
      </c>
      <c r="O581" t="inlineStr"/>
      <c r="P581" t="inlineStr"/>
      <c r="Q581" t="n">
        <v>0</v>
      </c>
      <c r="R581" t="n">
        <v>0</v>
      </c>
      <c r="S581" t="inlineStr"/>
      <c r="T581" t="n">
        <v>0</v>
      </c>
      <c r="U581" t="n">
        <v>500000000</v>
      </c>
      <c r="V581" t="n">
        <v>0</v>
      </c>
      <c r="W581" t="inlineStr">
        <is>
          <t>mesuré</t>
        </is>
      </c>
    </row>
    <row r="582" ht="15" customHeight="1">
      <c r="A582" s="154" t="inlineStr">
        <is>
          <t>Protéines animales transformées</t>
        </is>
      </c>
      <c r="B582" t="inlineStr">
        <is>
          <t>Autres usages (ou usages inconnus)</t>
        </is>
      </c>
      <c r="C582" t="inlineStr">
        <is>
          <t>Viande bovine</t>
        </is>
      </c>
      <c r="D582" t="inlineStr">
        <is>
          <t>France</t>
        </is>
      </c>
      <c r="E582" t="inlineStr">
        <is>
          <t>2019</t>
        </is>
      </c>
      <c r="F582" t="inlineStr">
        <is>
          <t>kt</t>
        </is>
      </c>
      <c r="G582" t="inlineStr">
        <is>
          <t>Valorisation des PAT pour d'autres usages</t>
        </is>
      </c>
      <c r="H582" t="inlineStr">
        <is>
          <t>SIFCO</t>
        </is>
      </c>
      <c r="I582" t="inlineStr">
        <is>
          <t>Statistique comprenant également les autres espèces ainsi que les exportations = extrapolation à partir de la production de C3 de chaque espèce et des exportations tous débouchés confondus</t>
        </is>
      </c>
      <c r="J582" t="inlineStr">
        <is>
          <t>Volume</t>
        </is>
      </c>
      <c r="K582" t="inlineStr">
        <is>
          <t>Valorisation des PAT pour d'autres usages</t>
        </is>
      </c>
      <c r="L582" t="inlineStr">
        <is>
          <t>Coproduits - SIFCO</t>
        </is>
      </c>
      <c r="M582" t="inlineStr">
        <is>
          <t>Très faible</t>
        </is>
      </c>
      <c r="N582" t="n">
        <v>0</v>
      </c>
      <c r="O582" t="inlineStr"/>
      <c r="P582" t="inlineStr"/>
      <c r="Q582" t="n">
        <v>0</v>
      </c>
      <c r="R582" t="n">
        <v>0</v>
      </c>
      <c r="S582" t="inlineStr"/>
      <c r="T582" t="n">
        <v>0</v>
      </c>
      <c r="U582" t="n">
        <v>500000000</v>
      </c>
      <c r="V582" t="n">
        <v>0</v>
      </c>
      <c r="W582" t="inlineStr">
        <is>
          <t>mesuré</t>
        </is>
      </c>
    </row>
    <row r="583" ht="15" customHeight="1">
      <c r="A583" s="154" t="inlineStr">
        <is>
          <t>Protéines animales transformées</t>
        </is>
      </c>
      <c r="B583" t="inlineStr">
        <is>
          <t>Export</t>
        </is>
      </c>
      <c r="C583" t="inlineStr">
        <is>
          <t>Viande bovine</t>
        </is>
      </c>
      <c r="D583" t="inlineStr">
        <is>
          <t>France</t>
        </is>
      </c>
      <c r="E583" t="inlineStr">
        <is>
          <t>2019</t>
        </is>
      </c>
      <c r="F583" t="inlineStr">
        <is>
          <t>kt</t>
        </is>
      </c>
      <c r="G583" t="inlineStr">
        <is>
          <t>Part de PAT exportées = 58 % (SIFCO)</t>
        </is>
      </c>
      <c r="H583" t="inlineStr">
        <is>
          <t>SIFCO</t>
        </is>
      </c>
      <c r="I583" t="inlineStr">
        <is>
          <t>Extrapolation à partir des exportations tous débouchés confondus</t>
        </is>
      </c>
      <c r="J583" t="inlineStr">
        <is>
          <t>Répartition</t>
        </is>
      </c>
      <c r="K583" t="inlineStr">
        <is>
          <t>Part de PAT exportées</t>
        </is>
      </c>
      <c r="L583" t="inlineStr">
        <is>
          <t>Coproduits - SIFCO</t>
        </is>
      </c>
      <c r="M583" t="inlineStr">
        <is>
          <t>0</t>
        </is>
      </c>
      <c r="N583" t="n">
        <v>158</v>
      </c>
      <c r="O583" t="inlineStr"/>
      <c r="P583" t="inlineStr"/>
      <c r="Q583" t="inlineStr"/>
      <c r="R583" t="inlineStr"/>
      <c r="S583" t="inlineStr"/>
      <c r="T583" t="n">
        <v>0</v>
      </c>
      <c r="U583" t="n">
        <v>500000000</v>
      </c>
      <c r="V583" t="inlineStr"/>
      <c r="W583" t="inlineStr">
        <is>
          <t>déterminé</t>
        </is>
      </c>
    </row>
    <row r="584" ht="15" customHeight="1">
      <c r="A584" s="154" t="inlineStr">
        <is>
          <t>Protéines animales transformées</t>
        </is>
      </c>
      <c r="B584" t="inlineStr">
        <is>
          <t>Alimentation animale</t>
        </is>
      </c>
      <c r="C584" t="inlineStr">
        <is>
          <t>Viande bovine</t>
        </is>
      </c>
      <c r="D584" t="inlineStr">
        <is>
          <t>France</t>
        </is>
      </c>
      <c r="E584" t="inlineStr">
        <is>
          <t>2019</t>
        </is>
      </c>
      <c r="F584" t="inlineStr">
        <is>
          <t>kt</t>
        </is>
      </c>
      <c r="G584" t="inlineStr"/>
      <c r="H584" t="inlineStr"/>
      <c r="I584" t="inlineStr"/>
      <c r="J584" t="inlineStr"/>
      <c r="K584" t="inlineStr"/>
      <c r="L584" t="inlineStr"/>
      <c r="M584" t="inlineStr"/>
      <c r="N584" t="n">
        <v>102</v>
      </c>
      <c r="O584" t="inlineStr"/>
      <c r="P584" t="inlineStr"/>
      <c r="Q584" t="inlineStr"/>
      <c r="R584" t="inlineStr"/>
      <c r="S584" t="inlineStr"/>
      <c r="T584" t="n">
        <v>0</v>
      </c>
      <c r="U584" t="n">
        <v>500000000</v>
      </c>
      <c r="V584" t="inlineStr"/>
      <c r="W584" t="inlineStr">
        <is>
          <t>déterminé</t>
        </is>
      </c>
    </row>
    <row r="585" ht="15" customHeight="1">
      <c r="A585" s="154" t="inlineStr">
        <is>
          <t>Protéines animales transformées</t>
        </is>
      </c>
      <c r="B585" t="inlineStr">
        <is>
          <t>Usages alimentaires</t>
        </is>
      </c>
      <c r="C585" t="inlineStr">
        <is>
          <t>Viande bovine</t>
        </is>
      </c>
      <c r="D585" t="inlineStr">
        <is>
          <t>France</t>
        </is>
      </c>
      <c r="E585" t="inlineStr">
        <is>
          <t>2019</t>
        </is>
      </c>
      <c r="F585" t="inlineStr">
        <is>
          <t>kt</t>
        </is>
      </c>
      <c r="G585" t="inlineStr"/>
      <c r="H585" t="inlineStr"/>
      <c r="I585" t="inlineStr"/>
      <c r="J585" t="inlineStr"/>
      <c r="K585" t="inlineStr"/>
      <c r="L585" t="inlineStr"/>
      <c r="M585" t="inlineStr"/>
      <c r="N585" t="n">
        <v>108</v>
      </c>
      <c r="O585" t="inlineStr"/>
      <c r="P585" t="inlineStr"/>
      <c r="Q585" t="inlineStr"/>
      <c r="R585" t="inlineStr"/>
      <c r="S585" t="inlineStr"/>
      <c r="T585" t="n">
        <v>0</v>
      </c>
      <c r="U585" t="n">
        <v>500000000</v>
      </c>
      <c r="V585" t="inlineStr"/>
      <c r="W585" t="inlineStr">
        <is>
          <t>déterminé</t>
        </is>
      </c>
    </row>
    <row r="586" ht="15" customHeight="1">
      <c r="A586" s="154" t="inlineStr">
        <is>
          <t>Protéines animales transformées</t>
        </is>
      </c>
      <c r="B586" t="inlineStr">
        <is>
          <t>Débouchés</t>
        </is>
      </c>
      <c r="C586" t="inlineStr">
        <is>
          <t>Viande bovine</t>
        </is>
      </c>
      <c r="D586" t="inlineStr">
        <is>
          <t>France</t>
        </is>
      </c>
      <c r="E586" t="inlineStr">
        <is>
          <t>2019</t>
        </is>
      </c>
      <c r="F586" t="inlineStr">
        <is>
          <t>kt</t>
        </is>
      </c>
      <c r="G586" t="inlineStr"/>
      <c r="H586" t="inlineStr"/>
      <c r="I586" t="inlineStr"/>
      <c r="J586" t="inlineStr"/>
      <c r="K586" t="inlineStr"/>
      <c r="L586" t="inlineStr"/>
      <c r="M586" t="inlineStr"/>
      <c r="N586" t="n">
        <v>114</v>
      </c>
      <c r="O586" t="inlineStr"/>
      <c r="P586" t="inlineStr"/>
      <c r="Q586" t="inlineStr"/>
      <c r="R586" t="inlineStr"/>
      <c r="S586" t="inlineStr"/>
      <c r="T586" t="n">
        <v>0</v>
      </c>
      <c r="U586" t="n">
        <v>500000000</v>
      </c>
      <c r="V586" t="inlineStr"/>
      <c r="W586" t="inlineStr">
        <is>
          <t>déterminé</t>
        </is>
      </c>
    </row>
    <row r="587" ht="15" customHeight="1">
      <c r="A587" s="154" t="inlineStr">
        <is>
          <t>Protéines animales transformées</t>
        </is>
      </c>
      <c r="B587" t="inlineStr">
        <is>
          <t>Usages non-alimentaires</t>
        </is>
      </c>
      <c r="C587" t="inlineStr">
        <is>
          <t>Viande bovine</t>
        </is>
      </c>
      <c r="D587" t="inlineStr">
        <is>
          <t>France</t>
        </is>
      </c>
      <c r="E587" t="inlineStr">
        <is>
          <t>2019</t>
        </is>
      </c>
      <c r="F587" t="inlineStr">
        <is>
          <t>kt</t>
        </is>
      </c>
      <c r="G587" t="inlineStr"/>
      <c r="H587" t="inlineStr"/>
      <c r="I587" t="inlineStr"/>
      <c r="J587" t="inlineStr"/>
      <c r="K587" t="inlineStr"/>
      <c r="L587" t="inlineStr"/>
      <c r="M587" t="inlineStr"/>
      <c r="N587" t="n">
        <v>6.37</v>
      </c>
      <c r="O587" t="inlineStr"/>
      <c r="P587" t="inlineStr"/>
      <c r="Q587" t="inlineStr"/>
      <c r="R587" t="inlineStr"/>
      <c r="S587" t="inlineStr"/>
      <c r="T587" t="n">
        <v>0</v>
      </c>
      <c r="U587" t="n">
        <v>500000000</v>
      </c>
      <c r="V587" t="inlineStr"/>
      <c r="W587" t="inlineStr">
        <is>
          <t>déterminé</t>
        </is>
      </c>
    </row>
    <row r="588" ht="15" customHeight="1">
      <c r="A588" s="154" t="inlineStr">
        <is>
          <t>Protéines animales transformées</t>
        </is>
      </c>
      <c r="B588" t="inlineStr">
        <is>
          <t>Autres IAA</t>
        </is>
      </c>
      <c r="C588" t="inlineStr">
        <is>
          <t>Viande bovine</t>
        </is>
      </c>
      <c r="D588" t="inlineStr">
        <is>
          <t>France</t>
        </is>
      </c>
      <c r="E588" t="inlineStr">
        <is>
          <t>2019</t>
        </is>
      </c>
      <c r="F588" t="inlineStr">
        <is>
          <t>kt</t>
        </is>
      </c>
      <c r="G588" t="inlineStr">
        <is>
          <t>Valorisation des PAT par les autres IAA</t>
        </is>
      </c>
      <c r="H588" t="inlineStr">
        <is>
          <t>SIFCO</t>
        </is>
      </c>
      <c r="I588" t="inlineStr">
        <is>
          <t>Statistique comprenant également les autres espèces ainsi que les exportations = extrapolation à partir de la production de C3 de chaque espèce et des exportations tous débouchés confondus</t>
        </is>
      </c>
      <c r="J588" t="inlineStr">
        <is>
          <t>Volume</t>
        </is>
      </c>
      <c r="K588" t="inlineStr">
        <is>
          <t>Valorisation des PAT par les autres IAA</t>
        </is>
      </c>
      <c r="L588" t="inlineStr">
        <is>
          <t>Coproduits - SIFCO</t>
        </is>
      </c>
      <c r="M588" t="inlineStr">
        <is>
          <t>Très faible</t>
        </is>
      </c>
      <c r="N588" t="n">
        <v>6.03</v>
      </c>
      <c r="O588" t="inlineStr"/>
      <c r="P588" t="inlineStr"/>
      <c r="Q588" t="n">
        <v>6.03</v>
      </c>
      <c r="R588" t="n">
        <v>0.3</v>
      </c>
      <c r="S588" t="n">
        <v>0.1</v>
      </c>
      <c r="T588" t="n">
        <v>0</v>
      </c>
      <c r="U588" t="n">
        <v>500000000</v>
      </c>
      <c r="V588" t="n">
        <v>0</v>
      </c>
      <c r="W588" t="inlineStr">
        <is>
          <t>mesuré</t>
        </is>
      </c>
    </row>
    <row r="589" ht="15" customHeight="1">
      <c r="A589" s="154" t="inlineStr">
        <is>
          <t>Protéines animales transformées</t>
        </is>
      </c>
      <c r="B589" t="inlineStr">
        <is>
          <t>Alimentation humaine</t>
        </is>
      </c>
      <c r="C589" t="inlineStr">
        <is>
          <t>Viande bovine</t>
        </is>
      </c>
      <c r="D589" t="inlineStr">
        <is>
          <t>France</t>
        </is>
      </c>
      <c r="E589" t="inlineStr">
        <is>
          <t>2019</t>
        </is>
      </c>
      <c r="F589" t="inlineStr">
        <is>
          <t>kt</t>
        </is>
      </c>
      <c r="G589" t="inlineStr"/>
      <c r="H589" t="inlineStr"/>
      <c r="I589" t="inlineStr"/>
      <c r="J589" t="inlineStr"/>
      <c r="K589" t="inlineStr"/>
      <c r="L589" t="inlineStr"/>
      <c r="M589" t="inlineStr"/>
      <c r="N589" t="n">
        <v>6.03</v>
      </c>
      <c r="O589" t="inlineStr"/>
      <c r="P589" t="inlineStr"/>
      <c r="Q589" t="inlineStr"/>
      <c r="R589" t="inlineStr"/>
      <c r="S589" t="inlineStr"/>
      <c r="T589" t="n">
        <v>0</v>
      </c>
      <c r="U589" t="n">
        <v>500000000</v>
      </c>
      <c r="V589" t="inlineStr"/>
      <c r="W589" t="inlineStr">
        <is>
          <t>déterminé</t>
        </is>
      </c>
    </row>
    <row r="590" ht="15" customHeight="1">
      <c r="A590" s="154" t="inlineStr">
        <is>
          <t>Corps gras animaux</t>
        </is>
      </c>
      <c r="B590" t="inlineStr">
        <is>
          <t>Alimentation animale rente</t>
        </is>
      </c>
      <c r="C590" t="inlineStr">
        <is>
          <t>Viande bovine</t>
        </is>
      </c>
      <c r="D590" t="inlineStr">
        <is>
          <t>France</t>
        </is>
      </c>
      <c r="E590" t="inlineStr">
        <is>
          <t>2019</t>
        </is>
      </c>
      <c r="F590" t="inlineStr">
        <is>
          <t>kt</t>
        </is>
      </c>
      <c r="G590" t="inlineStr">
        <is>
          <t>Valorisation des CGA en alimentation animale rente</t>
        </is>
      </c>
      <c r="H590" t="inlineStr">
        <is>
          <t>SIFCO</t>
        </is>
      </c>
      <c r="I590" t="inlineStr">
        <is>
          <t>Statistique comprenant également les autres espèces ainsi que les exportations = extrapolation à partir de la production de C3 de chaque espèce et des exportations tous débouchés confondus</t>
        </is>
      </c>
      <c r="J590" t="inlineStr">
        <is>
          <t>Volume</t>
        </is>
      </c>
      <c r="K590" t="inlineStr">
        <is>
          <t>Valorisation des CGA en alimentation animale rente</t>
        </is>
      </c>
      <c r="L590" t="inlineStr">
        <is>
          <t>Coproduits - SIFCO</t>
        </is>
      </c>
      <c r="M590" t="inlineStr">
        <is>
          <t>Très faible</t>
        </is>
      </c>
      <c r="N590" t="n">
        <v>2.88</v>
      </c>
      <c r="O590" t="inlineStr"/>
      <c r="P590" t="inlineStr"/>
      <c r="Q590" t="n">
        <v>2.88</v>
      </c>
      <c r="R590" t="n">
        <v>0.14</v>
      </c>
      <c r="S590" t="n">
        <v>0.1</v>
      </c>
      <c r="T590" t="n">
        <v>0</v>
      </c>
      <c r="U590" t="n">
        <v>500000000</v>
      </c>
      <c r="V590" t="n">
        <v>0</v>
      </c>
      <c r="W590" t="inlineStr">
        <is>
          <t>mesuré</t>
        </is>
      </c>
    </row>
    <row r="591" ht="15" customHeight="1">
      <c r="A591" s="154" t="inlineStr">
        <is>
          <t>Corps gras animaux</t>
        </is>
      </c>
      <c r="B591" t="inlineStr">
        <is>
          <t>Petfood</t>
        </is>
      </c>
      <c r="C591" t="inlineStr">
        <is>
          <t>Viande bovine</t>
        </is>
      </c>
      <c r="D591" t="inlineStr">
        <is>
          <t>France</t>
        </is>
      </c>
      <c r="E591" t="inlineStr">
        <is>
          <t>2019</t>
        </is>
      </c>
      <c r="F591" t="inlineStr">
        <is>
          <t>kt</t>
        </is>
      </c>
      <c r="G591" t="inlineStr">
        <is>
          <t>Valorisation des CGA en petfood</t>
        </is>
      </c>
      <c r="H591" t="inlineStr">
        <is>
          <t>SIFCO</t>
        </is>
      </c>
      <c r="I591" t="inlineStr">
        <is>
          <t>Statistique comprenant également les autres espèces ainsi que les exportations = extrapolation à partir de la production de C3 de chaque espèce et des exportations tous débouchés confondus</t>
        </is>
      </c>
      <c r="J591" t="inlineStr">
        <is>
          <t>Volume</t>
        </is>
      </c>
      <c r="K591" t="inlineStr">
        <is>
          <t>Valorisation des CGA en petfood</t>
        </is>
      </c>
      <c r="L591" t="inlineStr">
        <is>
          <t>Coproduits - SIFCO</t>
        </is>
      </c>
      <c r="M591" t="inlineStr">
        <is>
          <t>Très faible</t>
        </is>
      </c>
      <c r="N591" t="n">
        <v>5.68</v>
      </c>
      <c r="O591" t="inlineStr"/>
      <c r="P591" t="inlineStr"/>
      <c r="Q591" t="n">
        <v>5.68</v>
      </c>
      <c r="R591" t="n">
        <v>0.28</v>
      </c>
      <c r="S591" t="n">
        <v>0.1</v>
      </c>
      <c r="T591" t="n">
        <v>0</v>
      </c>
      <c r="U591" t="n">
        <v>500000000</v>
      </c>
      <c r="V591" t="n">
        <v>0</v>
      </c>
      <c r="W591" t="inlineStr">
        <is>
          <t>mesuré</t>
        </is>
      </c>
    </row>
    <row r="592" ht="15" customHeight="1">
      <c r="A592" s="154" t="inlineStr">
        <is>
          <t>Corps gras animaux</t>
        </is>
      </c>
      <c r="B592" t="inlineStr">
        <is>
          <t>Aquaculture</t>
        </is>
      </c>
      <c r="C592" t="inlineStr">
        <is>
          <t>Viande bovine</t>
        </is>
      </c>
      <c r="D592" t="inlineStr">
        <is>
          <t>France</t>
        </is>
      </c>
      <c r="E592" t="inlineStr">
        <is>
          <t>2019</t>
        </is>
      </c>
      <c r="F592" t="inlineStr">
        <is>
          <t>kt</t>
        </is>
      </c>
      <c r="G592" t="inlineStr">
        <is>
          <t>Valorisation des CGA en aquaculture</t>
        </is>
      </c>
      <c r="H592" t="inlineStr">
        <is>
          <t>SIFCO</t>
        </is>
      </c>
      <c r="I592" t="inlineStr">
        <is>
          <t>Statistique comprenant également les autres espèces ainsi que les exportations = extrapolation à partir de la production de C3 de chaque espèce et des exportations tous débouchés confondus</t>
        </is>
      </c>
      <c r="J592" t="inlineStr">
        <is>
          <t>Volume</t>
        </is>
      </c>
      <c r="K592" t="inlineStr">
        <is>
          <t>Valorisation des CGA en aquaculture</t>
        </is>
      </c>
      <c r="L592" t="inlineStr">
        <is>
          <t>Coproduits - SIFCO</t>
        </is>
      </c>
      <c r="M592" t="inlineStr">
        <is>
          <t>Très faible</t>
        </is>
      </c>
      <c r="N592" t="n">
        <v>0.49</v>
      </c>
      <c r="O592" t="inlineStr"/>
      <c r="P592" t="inlineStr"/>
      <c r="Q592" t="n">
        <v>0.49</v>
      </c>
      <c r="R592" t="n">
        <v>0.02</v>
      </c>
      <c r="S592" t="n">
        <v>0.1</v>
      </c>
      <c r="T592" t="n">
        <v>0</v>
      </c>
      <c r="U592" t="n">
        <v>500000000</v>
      </c>
      <c r="V592" t="n">
        <v>0</v>
      </c>
      <c r="W592" t="inlineStr">
        <is>
          <t>mesuré</t>
        </is>
      </c>
    </row>
    <row r="593" ht="15" customHeight="1">
      <c r="A593" s="154" t="inlineStr">
        <is>
          <t>Corps gras animaux</t>
        </is>
      </c>
      <c r="B593" t="inlineStr">
        <is>
          <t>Energie</t>
        </is>
      </c>
      <c r="C593" t="inlineStr">
        <is>
          <t>Viande bovine</t>
        </is>
      </c>
      <c r="D593" t="inlineStr">
        <is>
          <t>France</t>
        </is>
      </c>
      <c r="E593" t="inlineStr">
        <is>
          <t>2019</t>
        </is>
      </c>
      <c r="F593" t="inlineStr">
        <is>
          <t>kt</t>
        </is>
      </c>
      <c r="G593" t="inlineStr">
        <is>
          <t>Valorisation des CGA en énergie</t>
        </is>
      </c>
      <c r="H593" t="inlineStr">
        <is>
          <t>SIFCO</t>
        </is>
      </c>
      <c r="I593" t="inlineStr">
        <is>
          <t>Statistique comprenant également les autres espèces ainsi que les exportations = extrapolation à partir de la production de C3 de chaque espèce et des exportations tous débouchés confondus</t>
        </is>
      </c>
      <c r="J593" t="inlineStr">
        <is>
          <t>Volume</t>
        </is>
      </c>
      <c r="K593" t="inlineStr">
        <is>
          <t>Valorisation des CGA en énergie</t>
        </is>
      </c>
      <c r="L593" t="inlineStr">
        <is>
          <t>Coproduits - SIFCO</t>
        </is>
      </c>
      <c r="M593" t="inlineStr">
        <is>
          <t>Très faible</t>
        </is>
      </c>
      <c r="N593" t="n">
        <v>7.28</v>
      </c>
      <c r="O593" t="inlineStr"/>
      <c r="P593" t="inlineStr"/>
      <c r="Q593" t="n">
        <v>7.28</v>
      </c>
      <c r="R593" t="n">
        <v>0.36</v>
      </c>
      <c r="S593" t="n">
        <v>0.1</v>
      </c>
      <c r="T593" t="n">
        <v>0</v>
      </c>
      <c r="U593" t="n">
        <v>500000000</v>
      </c>
      <c r="V593" t="n">
        <v>0</v>
      </c>
      <c r="W593" t="inlineStr">
        <is>
          <t>mesuré</t>
        </is>
      </c>
    </row>
    <row r="594" ht="15" customHeight="1">
      <c r="A594" s="154" t="inlineStr">
        <is>
          <t>Corps gras animaux</t>
        </is>
      </c>
      <c r="B594" t="inlineStr">
        <is>
          <t>Autres industries</t>
        </is>
      </c>
      <c r="C594" t="inlineStr">
        <is>
          <t>Viande bovine</t>
        </is>
      </c>
      <c r="D594" t="inlineStr">
        <is>
          <t>France</t>
        </is>
      </c>
      <c r="E594" t="inlineStr">
        <is>
          <t>2019</t>
        </is>
      </c>
      <c r="F594" t="inlineStr">
        <is>
          <t>kt</t>
        </is>
      </c>
      <c r="G594" t="inlineStr">
        <is>
          <t>Valorisation des CGA par les autres industries</t>
        </is>
      </c>
      <c r="H594" t="inlineStr">
        <is>
          <t>SIFCO</t>
        </is>
      </c>
      <c r="I594" t="inlineStr">
        <is>
          <t>Statistique comprenant également les autres espèces ainsi que les exportations = extrapolation à partir de la production de C3 de chaque espèce et des exportations tous débouchés confondus</t>
        </is>
      </c>
      <c r="J594" t="inlineStr">
        <is>
          <t>Volume</t>
        </is>
      </c>
      <c r="K594" t="inlineStr">
        <is>
          <t>Valorisation des CGA par les autres industries</t>
        </is>
      </c>
      <c r="L594" t="inlineStr">
        <is>
          <t>Coproduits - SIFCO</t>
        </is>
      </c>
      <c r="M594" t="inlineStr">
        <is>
          <t>Très faible</t>
        </is>
      </c>
      <c r="N594" t="n">
        <v>16.9</v>
      </c>
      <c r="O594" t="inlineStr"/>
      <c r="P594" t="inlineStr"/>
      <c r="Q594" t="n">
        <v>16.88</v>
      </c>
      <c r="R594" t="n">
        <v>0.84</v>
      </c>
      <c r="S594" t="n">
        <v>0.1</v>
      </c>
      <c r="T594" t="n">
        <v>0</v>
      </c>
      <c r="U594" t="n">
        <v>500000000</v>
      </c>
      <c r="V594" t="n">
        <v>0</v>
      </c>
      <c r="W594" t="inlineStr">
        <is>
          <t>mesuré</t>
        </is>
      </c>
    </row>
    <row r="595" ht="15" customHeight="1">
      <c r="A595" s="154" t="inlineStr">
        <is>
          <t>Corps gras animaux</t>
        </is>
      </c>
      <c r="B595" t="inlineStr">
        <is>
          <t>Autres usages (ou usages inconnus)</t>
        </is>
      </c>
      <c r="C595" t="inlineStr">
        <is>
          <t>Viande bovine</t>
        </is>
      </c>
      <c r="D595" t="inlineStr">
        <is>
          <t>France</t>
        </is>
      </c>
      <c r="E595" t="inlineStr">
        <is>
          <t>2019</t>
        </is>
      </c>
      <c r="F595" t="inlineStr">
        <is>
          <t>kt</t>
        </is>
      </c>
      <c r="G595" t="inlineStr">
        <is>
          <t>Valorisation des CGA pour d'autres usages</t>
        </is>
      </c>
      <c r="H595" t="inlineStr">
        <is>
          <t>SIFCO</t>
        </is>
      </c>
      <c r="I595" t="inlineStr">
        <is>
          <t>Statistique comprenant également les autres espèces ainsi que les exportations = extrapolation à partir de la production de C3 de chaque espèce et des exportations tous débouchés confondus</t>
        </is>
      </c>
      <c r="J595" t="inlineStr">
        <is>
          <t>Volume</t>
        </is>
      </c>
      <c r="K595" t="inlineStr">
        <is>
          <t>Valorisation des CGA pour d'autres usages</t>
        </is>
      </c>
      <c r="L595" t="inlineStr">
        <is>
          <t>Coproduits - SIFCO</t>
        </is>
      </c>
      <c r="M595" t="inlineStr">
        <is>
          <t>Très faible</t>
        </is>
      </c>
      <c r="N595" t="n">
        <v>0</v>
      </c>
      <c r="O595" t="inlineStr"/>
      <c r="P595" t="inlineStr"/>
      <c r="Q595" t="n">
        <v>0</v>
      </c>
      <c r="R595" t="n">
        <v>0</v>
      </c>
      <c r="S595" t="inlineStr"/>
      <c r="T595" t="n">
        <v>0</v>
      </c>
      <c r="U595" t="n">
        <v>500000000</v>
      </c>
      <c r="V595" t="n">
        <v>0</v>
      </c>
      <c r="W595" t="inlineStr">
        <is>
          <t>mesuré</t>
        </is>
      </c>
    </row>
    <row r="596" ht="15" customHeight="1">
      <c r="A596" s="154" t="inlineStr">
        <is>
          <t>Corps gras animaux</t>
        </is>
      </c>
      <c r="B596" t="inlineStr">
        <is>
          <t>Export</t>
        </is>
      </c>
      <c r="C596" t="inlineStr">
        <is>
          <t>Viande bovine</t>
        </is>
      </c>
      <c r="D596" t="inlineStr">
        <is>
          <t>France</t>
        </is>
      </c>
      <c r="E596" t="inlineStr">
        <is>
          <t>2019</t>
        </is>
      </c>
      <c r="F596" t="inlineStr">
        <is>
          <t>kt</t>
        </is>
      </c>
      <c r="G596" t="inlineStr">
        <is>
          <t>Part de CGA exportées = 78 % (SIFCO)</t>
        </is>
      </c>
      <c r="H596" t="inlineStr">
        <is>
          <t>SIFCO</t>
        </is>
      </c>
      <c r="I596" t="inlineStr">
        <is>
          <t>Extrapolation à partir des exportations tous débouchés confondus</t>
        </is>
      </c>
      <c r="J596" t="inlineStr">
        <is>
          <t>Répartition</t>
        </is>
      </c>
      <c r="K596" t="inlineStr">
        <is>
          <t>Part de CGA exportées</t>
        </is>
      </c>
      <c r="L596" t="inlineStr">
        <is>
          <t>Coproduits - SIFCO</t>
        </is>
      </c>
      <c r="M596" t="inlineStr">
        <is>
          <t>0</t>
        </is>
      </c>
      <c r="N596" t="n">
        <v>127</v>
      </c>
      <c r="O596" t="inlineStr"/>
      <c r="P596" t="inlineStr"/>
      <c r="Q596" t="inlineStr"/>
      <c r="R596" t="inlineStr"/>
      <c r="S596" t="inlineStr"/>
      <c r="T596" t="n">
        <v>0</v>
      </c>
      <c r="U596" t="n">
        <v>500000000</v>
      </c>
      <c r="V596" t="inlineStr"/>
      <c r="W596" t="inlineStr">
        <is>
          <t>déterminé</t>
        </is>
      </c>
    </row>
    <row r="597" ht="15" customHeight="1">
      <c r="A597" s="154" t="inlineStr">
        <is>
          <t>Corps gras animaux</t>
        </is>
      </c>
      <c r="B597" t="inlineStr">
        <is>
          <t>Alimentation animale</t>
        </is>
      </c>
      <c r="C597" t="inlineStr">
        <is>
          <t>Viande bovine</t>
        </is>
      </c>
      <c r="D597" t="inlineStr">
        <is>
          <t>France</t>
        </is>
      </c>
      <c r="E597" t="inlineStr">
        <is>
          <t>2019</t>
        </is>
      </c>
      <c r="F597" t="inlineStr">
        <is>
          <t>kt</t>
        </is>
      </c>
      <c r="G597" t="inlineStr"/>
      <c r="H597" t="inlineStr"/>
      <c r="I597" t="inlineStr"/>
      <c r="J597" t="inlineStr"/>
      <c r="K597" t="inlineStr"/>
      <c r="L597" t="inlineStr"/>
      <c r="M597" t="inlineStr"/>
      <c r="N597" t="n">
        <v>9.050000000000001</v>
      </c>
      <c r="O597" t="inlineStr"/>
      <c r="P597" t="inlineStr"/>
      <c r="Q597" t="inlineStr"/>
      <c r="R597" t="inlineStr"/>
      <c r="S597" t="inlineStr"/>
      <c r="T597" t="n">
        <v>0</v>
      </c>
      <c r="U597" t="n">
        <v>500000000</v>
      </c>
      <c r="V597" t="inlineStr"/>
      <c r="W597" t="inlineStr">
        <is>
          <t>déterminé</t>
        </is>
      </c>
    </row>
    <row r="598" ht="15" customHeight="1">
      <c r="A598" s="154" t="inlineStr">
        <is>
          <t>Corps gras animaux</t>
        </is>
      </c>
      <c r="B598" t="inlineStr">
        <is>
          <t>Usages alimentaires</t>
        </is>
      </c>
      <c r="C598" t="inlineStr">
        <is>
          <t>Viande bovine</t>
        </is>
      </c>
      <c r="D598" t="inlineStr">
        <is>
          <t>France</t>
        </is>
      </c>
      <c r="E598" t="inlineStr">
        <is>
          <t>2019</t>
        </is>
      </c>
      <c r="F598" t="inlineStr">
        <is>
          <t>kt</t>
        </is>
      </c>
      <c r="G598" t="inlineStr"/>
      <c r="H598" t="inlineStr"/>
      <c r="I598" t="inlineStr"/>
      <c r="J598" t="inlineStr"/>
      <c r="K598" t="inlineStr"/>
      <c r="L598" t="inlineStr"/>
      <c r="M598" t="inlineStr"/>
      <c r="N598" t="n">
        <v>11.8</v>
      </c>
      <c r="O598" t="inlineStr"/>
      <c r="P598" t="inlineStr"/>
      <c r="Q598" t="inlineStr"/>
      <c r="R598" t="inlineStr"/>
      <c r="S598" t="inlineStr"/>
      <c r="T598" t="n">
        <v>0</v>
      </c>
      <c r="U598" t="n">
        <v>500000000</v>
      </c>
      <c r="V598" t="inlineStr"/>
      <c r="W598" t="inlineStr">
        <is>
          <t>déterminé</t>
        </is>
      </c>
    </row>
    <row r="599" ht="15" customHeight="1">
      <c r="A599" s="154" t="inlineStr">
        <is>
          <t>Corps gras animaux</t>
        </is>
      </c>
      <c r="B599" t="inlineStr">
        <is>
          <t>Débouchés</t>
        </is>
      </c>
      <c r="C599" t="inlineStr">
        <is>
          <t>Viande bovine</t>
        </is>
      </c>
      <c r="D599" t="inlineStr">
        <is>
          <t>France</t>
        </is>
      </c>
      <c r="E599" t="inlineStr">
        <is>
          <t>2019</t>
        </is>
      </c>
      <c r="F599" t="inlineStr">
        <is>
          <t>kt</t>
        </is>
      </c>
      <c r="G599" t="inlineStr"/>
      <c r="H599" t="inlineStr"/>
      <c r="I599" t="inlineStr"/>
      <c r="J599" t="inlineStr"/>
      <c r="K599" t="inlineStr"/>
      <c r="L599" t="inlineStr"/>
      <c r="M599" t="inlineStr"/>
      <c r="N599" t="n">
        <v>35.9</v>
      </c>
      <c r="O599" t="inlineStr"/>
      <c r="P599" t="inlineStr"/>
      <c r="Q599" t="inlineStr"/>
      <c r="R599" t="inlineStr"/>
      <c r="S599" t="inlineStr"/>
      <c r="T599" t="n">
        <v>0</v>
      </c>
      <c r="U599" t="n">
        <v>500000000</v>
      </c>
      <c r="V599" t="inlineStr"/>
      <c r="W599" t="inlineStr">
        <is>
          <t>déterminé</t>
        </is>
      </c>
    </row>
    <row r="600" ht="15" customHeight="1">
      <c r="A600" s="154" t="inlineStr">
        <is>
          <t>Corps gras animaux</t>
        </is>
      </c>
      <c r="B600" t="inlineStr">
        <is>
          <t>Usages non-alimentaires</t>
        </is>
      </c>
      <c r="C600" t="inlineStr">
        <is>
          <t>Viande bovine</t>
        </is>
      </c>
      <c r="D600" t="inlineStr">
        <is>
          <t>France</t>
        </is>
      </c>
      <c r="E600" t="inlineStr">
        <is>
          <t>2019</t>
        </is>
      </c>
      <c r="F600" t="inlineStr">
        <is>
          <t>kt</t>
        </is>
      </c>
      <c r="G600" t="inlineStr"/>
      <c r="H600" t="inlineStr"/>
      <c r="I600" t="inlineStr"/>
      <c r="J600" t="inlineStr"/>
      <c r="K600" t="inlineStr"/>
      <c r="L600" t="inlineStr"/>
      <c r="M600" t="inlineStr"/>
      <c r="N600" t="n">
        <v>24.2</v>
      </c>
      <c r="O600" t="inlineStr"/>
      <c r="P600" t="inlineStr"/>
      <c r="Q600" t="inlineStr"/>
      <c r="R600" t="inlineStr"/>
      <c r="S600" t="inlineStr"/>
      <c r="T600" t="n">
        <v>0</v>
      </c>
      <c r="U600" t="n">
        <v>500000000</v>
      </c>
      <c r="V600" t="inlineStr"/>
      <c r="W600" t="inlineStr">
        <is>
          <t>déterminé</t>
        </is>
      </c>
    </row>
    <row r="601" ht="15" customHeight="1">
      <c r="A601" s="154" t="inlineStr">
        <is>
          <t>Corps gras animaux</t>
        </is>
      </c>
      <c r="B601" t="inlineStr">
        <is>
          <t>Autres IAA</t>
        </is>
      </c>
      <c r="C601" t="inlineStr">
        <is>
          <t>Viande bovine</t>
        </is>
      </c>
      <c r="D601" t="inlineStr">
        <is>
          <t>France</t>
        </is>
      </c>
      <c r="E601" t="inlineStr">
        <is>
          <t>2019</t>
        </is>
      </c>
      <c r="F601" t="inlineStr">
        <is>
          <t>kt</t>
        </is>
      </c>
      <c r="G601" t="inlineStr">
        <is>
          <t>Valorisation des CGA par les autres IAA</t>
        </is>
      </c>
      <c r="H601" t="inlineStr">
        <is>
          <t>SIFCO</t>
        </is>
      </c>
      <c r="I601" t="inlineStr">
        <is>
          <t>Statistique comprenant également les autres espèces ainsi que les exportations = extrapolation à partir de la production de C3 de chaque espèce et des exportations tous débouchés confondus</t>
        </is>
      </c>
      <c r="J601" t="inlineStr">
        <is>
          <t>Volume</t>
        </is>
      </c>
      <c r="K601" t="inlineStr">
        <is>
          <t>Valorisation des CGA par les autres IAA</t>
        </is>
      </c>
      <c r="L601" t="inlineStr">
        <is>
          <t>Coproduits - SIFCO</t>
        </is>
      </c>
      <c r="M601" t="inlineStr">
        <is>
          <t>Très faible</t>
        </is>
      </c>
      <c r="N601" t="n">
        <v>2.71</v>
      </c>
      <c r="O601" t="inlineStr"/>
      <c r="P601" t="inlineStr"/>
      <c r="Q601" t="n">
        <v>2.71</v>
      </c>
      <c r="R601" t="n">
        <v>0.14</v>
      </c>
      <c r="S601" t="n">
        <v>0.1</v>
      </c>
      <c r="T601" t="n">
        <v>0</v>
      </c>
      <c r="U601" t="n">
        <v>500000000</v>
      </c>
      <c r="V601" t="n">
        <v>0</v>
      </c>
      <c r="W601" t="inlineStr">
        <is>
          <t>mesuré</t>
        </is>
      </c>
    </row>
    <row r="602" ht="15" customHeight="1">
      <c r="A602" s="154" t="inlineStr">
        <is>
          <t>Corps gras animaux</t>
        </is>
      </c>
      <c r="B602" t="inlineStr">
        <is>
          <t>Alimentation humaine</t>
        </is>
      </c>
      <c r="C602" t="inlineStr">
        <is>
          <t>Viande bovine</t>
        </is>
      </c>
      <c r="D602" t="inlineStr">
        <is>
          <t>France</t>
        </is>
      </c>
      <c r="E602" t="inlineStr">
        <is>
          <t>2019</t>
        </is>
      </c>
      <c r="F602" t="inlineStr">
        <is>
          <t>kt</t>
        </is>
      </c>
      <c r="G602" t="inlineStr"/>
      <c r="H602" t="inlineStr"/>
      <c r="I602" t="inlineStr"/>
      <c r="J602" t="inlineStr"/>
      <c r="K602" t="inlineStr"/>
      <c r="L602" t="inlineStr"/>
      <c r="M602" t="inlineStr"/>
      <c r="N602" t="n">
        <v>2.71</v>
      </c>
      <c r="O602" t="inlineStr"/>
      <c r="P602" t="inlineStr"/>
      <c r="Q602" t="inlineStr"/>
      <c r="R602" t="inlineStr"/>
      <c r="S602" t="inlineStr"/>
      <c r="T602" t="n">
        <v>0</v>
      </c>
      <c r="U602" t="n">
        <v>500000000</v>
      </c>
      <c r="V602" t="inlineStr"/>
      <c r="W602" t="inlineStr">
        <is>
          <t>déterminé</t>
        </is>
      </c>
    </row>
    <row r="603" ht="15" customHeight="1">
      <c r="A603" s="154" t="inlineStr">
        <is>
          <t>Élevage</t>
        </is>
      </c>
      <c r="B603" t="inlineStr">
        <is>
          <t>Veaux</t>
        </is>
      </c>
      <c r="C603" t="inlineStr">
        <is>
          <t>Viande bovine</t>
        </is>
      </c>
      <c r="D603" t="inlineStr">
        <is>
          <t>France</t>
        </is>
      </c>
      <c r="E603" t="inlineStr">
        <is>
          <t>2019</t>
        </is>
      </c>
      <c r="F603" t="inlineStr">
        <is>
          <t>kt</t>
        </is>
      </c>
      <c r="G603" t="inlineStr"/>
      <c r="H603" t="inlineStr"/>
      <c r="I603" t="inlineStr"/>
      <c r="J603" t="inlineStr"/>
      <c r="K603" t="inlineStr"/>
      <c r="L603" t="inlineStr"/>
      <c r="M603" t="inlineStr"/>
      <c r="N603" t="n">
        <v>303</v>
      </c>
      <c r="O603" t="inlineStr"/>
      <c r="P603" t="inlineStr"/>
      <c r="Q603" t="inlineStr"/>
      <c r="R603" t="inlineStr"/>
      <c r="S603" t="inlineStr"/>
      <c r="T603" t="n">
        <v>0</v>
      </c>
      <c r="U603" t="n">
        <v>500000000</v>
      </c>
      <c r="V603" t="inlineStr"/>
      <c r="W603" t="inlineStr">
        <is>
          <t>déterminé</t>
        </is>
      </c>
    </row>
    <row r="604" ht="15" customHeight="1">
      <c r="A604" s="154" t="inlineStr">
        <is>
          <t>Élevage</t>
        </is>
      </c>
      <c r="B604" t="inlineStr">
        <is>
          <t>Gros bovins</t>
        </is>
      </c>
      <c r="C604" t="inlineStr">
        <is>
          <t>Viande bovine</t>
        </is>
      </c>
      <c r="D604" t="inlineStr">
        <is>
          <t>France</t>
        </is>
      </c>
      <c r="E604" t="inlineStr">
        <is>
          <t>2019</t>
        </is>
      </c>
      <c r="F604" t="inlineStr">
        <is>
          <t>kt</t>
        </is>
      </c>
      <c r="G604" t="inlineStr"/>
      <c r="H604" t="inlineStr"/>
      <c r="I604" t="inlineStr"/>
      <c r="J604" t="inlineStr"/>
      <c r="K604" t="inlineStr"/>
      <c r="L604" t="inlineStr"/>
      <c r="M604" t="inlineStr"/>
      <c r="N604" t="n">
        <v>2280</v>
      </c>
      <c r="O604" t="inlineStr"/>
      <c r="P604" t="inlineStr"/>
      <c r="Q604" t="inlineStr"/>
      <c r="R604" t="inlineStr"/>
      <c r="S604" t="inlineStr"/>
      <c r="T604" t="n">
        <v>0</v>
      </c>
      <c r="U604" t="n">
        <v>500000000</v>
      </c>
      <c r="V604" t="inlineStr"/>
      <c r="W604" t="inlineStr">
        <is>
          <t>déterminé</t>
        </is>
      </c>
    </row>
    <row r="605" ht="15" customHeight="1">
      <c r="A605" s="154" t="inlineStr">
        <is>
          <t>Élevage</t>
        </is>
      </c>
      <c r="B605" t="inlineStr">
        <is>
          <t>Bovins</t>
        </is>
      </c>
      <c r="C605" t="inlineStr">
        <is>
          <t>Viande bovine</t>
        </is>
      </c>
      <c r="D605" t="inlineStr">
        <is>
          <t>France</t>
        </is>
      </c>
      <c r="E605" t="inlineStr">
        <is>
          <t>2019</t>
        </is>
      </c>
      <c r="F605" t="inlineStr">
        <is>
          <t>kt</t>
        </is>
      </c>
      <c r="G605" t="inlineStr"/>
      <c r="H605" t="inlineStr"/>
      <c r="I605" t="inlineStr"/>
      <c r="J605" t="inlineStr"/>
      <c r="K605" t="inlineStr"/>
      <c r="L605" t="inlineStr"/>
      <c r="M605" t="inlineStr"/>
      <c r="N605" t="n">
        <v>2580</v>
      </c>
      <c r="O605" t="inlineStr"/>
      <c r="P605" t="inlineStr"/>
      <c r="Q605" t="inlineStr"/>
      <c r="R605" t="inlineStr"/>
      <c r="S605" t="inlineStr"/>
      <c r="T605" t="n">
        <v>0</v>
      </c>
      <c r="U605" t="n">
        <v>500000000</v>
      </c>
      <c r="V605" t="inlineStr"/>
      <c r="W605" t="inlineStr">
        <is>
          <t>déterminé</t>
        </is>
      </c>
    </row>
    <row r="606" ht="15" customHeight="1">
      <c r="A606" s="154" t="inlineStr">
        <is>
          <t>1ère et 2nde transformation</t>
        </is>
      </c>
      <c r="B606" t="inlineStr">
        <is>
          <t>Carcasses, fraîches</t>
        </is>
      </c>
      <c r="C606" t="inlineStr">
        <is>
          <t>Viande bovine</t>
        </is>
      </c>
      <c r="D606" t="inlineStr">
        <is>
          <t>France</t>
        </is>
      </c>
      <c r="E606" t="inlineStr">
        <is>
          <t>2019</t>
        </is>
      </c>
      <c r="F606" t="inlineStr">
        <is>
          <t>kt</t>
        </is>
      </c>
      <c r="G606" t="inlineStr"/>
      <c r="H606" t="inlineStr"/>
      <c r="I606" t="inlineStr"/>
      <c r="J606" t="inlineStr"/>
      <c r="K606" t="inlineStr"/>
      <c r="L606" t="inlineStr"/>
      <c r="M606" t="inlineStr"/>
      <c r="N606" t="n">
        <v>314</v>
      </c>
      <c r="O606" t="inlineStr"/>
      <c r="P606" t="inlineStr"/>
      <c r="Q606" t="inlineStr"/>
      <c r="R606" t="inlineStr"/>
      <c r="S606" t="inlineStr"/>
      <c r="T606" t="n">
        <v>0</v>
      </c>
      <c r="U606" t="n">
        <v>500000000</v>
      </c>
      <c r="V606" t="inlineStr"/>
      <c r="W606" t="inlineStr">
        <is>
          <t>déterminé</t>
        </is>
      </c>
    </row>
    <row r="607" ht="15" customHeight="1">
      <c r="A607" s="154" t="inlineStr">
        <is>
          <t>1ère et 2nde transformation</t>
        </is>
      </c>
      <c r="B607" t="inlineStr">
        <is>
          <t>Morceaux, frais</t>
        </is>
      </c>
      <c r="C607" t="inlineStr">
        <is>
          <t>Viande bovine</t>
        </is>
      </c>
      <c r="D607" t="inlineStr">
        <is>
          <t>France</t>
        </is>
      </c>
      <c r="E607" t="inlineStr">
        <is>
          <t>2019</t>
        </is>
      </c>
      <c r="F607" t="inlineStr">
        <is>
          <t>kt</t>
        </is>
      </c>
      <c r="G607" t="inlineStr"/>
      <c r="H607" t="inlineStr"/>
      <c r="I607" t="inlineStr"/>
      <c r="J607" t="inlineStr"/>
      <c r="K607" t="inlineStr"/>
      <c r="L607" t="inlineStr"/>
      <c r="M607" t="inlineStr"/>
      <c r="N607" t="n">
        <v>439</v>
      </c>
      <c r="O607" t="inlineStr"/>
      <c r="P607" t="inlineStr"/>
      <c r="Q607" t="inlineStr"/>
      <c r="R607" t="inlineStr"/>
      <c r="S607" t="inlineStr"/>
      <c r="T607" t="n">
        <v>0</v>
      </c>
      <c r="U607" t="n">
        <v>500000000</v>
      </c>
      <c r="V607" t="inlineStr"/>
      <c r="W607" t="inlineStr">
        <is>
          <t>déterminé</t>
        </is>
      </c>
    </row>
    <row r="608" ht="15" customHeight="1">
      <c r="A608" s="154" t="inlineStr">
        <is>
          <t>1ère et 2nde transformation</t>
        </is>
      </c>
      <c r="B608" t="inlineStr">
        <is>
          <t>Morceaux, congelés</t>
        </is>
      </c>
      <c r="C608" t="inlineStr">
        <is>
          <t>Viande bovine</t>
        </is>
      </c>
      <c r="D608" t="inlineStr">
        <is>
          <t>France</t>
        </is>
      </c>
      <c r="E608" t="inlineStr">
        <is>
          <t>2019</t>
        </is>
      </c>
      <c r="F608" t="inlineStr">
        <is>
          <t>kt</t>
        </is>
      </c>
      <c r="G608" t="inlineStr"/>
      <c r="H608" t="inlineStr"/>
      <c r="I608" t="inlineStr"/>
      <c r="J608" t="inlineStr"/>
      <c r="K608" t="inlineStr"/>
      <c r="L608" t="inlineStr"/>
      <c r="M608" t="inlineStr"/>
      <c r="N608" t="n">
        <v>241</v>
      </c>
      <c r="O608" t="inlineStr"/>
      <c r="P608" t="inlineStr"/>
      <c r="Q608" t="inlineStr"/>
      <c r="R608" t="inlineStr"/>
      <c r="S608" t="inlineStr"/>
      <c r="T608" t="n">
        <v>0</v>
      </c>
      <c r="U608" t="n">
        <v>500000000</v>
      </c>
      <c r="V608" t="inlineStr"/>
      <c r="W608" t="inlineStr">
        <is>
          <t>déterminé</t>
        </is>
      </c>
    </row>
    <row r="609" ht="15" customHeight="1">
      <c r="A609" s="154" t="inlineStr">
        <is>
          <t>1ère et 2nde transformation</t>
        </is>
      </c>
      <c r="B609" t="inlineStr">
        <is>
          <t>Abats</t>
        </is>
      </c>
      <c r="C609" t="inlineStr">
        <is>
          <t>Viande bovine</t>
        </is>
      </c>
      <c r="D609" t="inlineStr">
        <is>
          <t>France</t>
        </is>
      </c>
      <c r="E609" t="inlineStr">
        <is>
          <t>2019</t>
        </is>
      </c>
      <c r="F609" t="inlineStr">
        <is>
          <t>kt</t>
        </is>
      </c>
      <c r="G609" t="inlineStr"/>
      <c r="H609" t="inlineStr"/>
      <c r="I609" t="inlineStr"/>
      <c r="J609" t="inlineStr"/>
      <c r="K609" t="inlineStr"/>
      <c r="L609" t="inlineStr"/>
      <c r="M609" t="inlineStr"/>
      <c r="N609" t="n">
        <v>192</v>
      </c>
      <c r="O609" t="inlineStr"/>
      <c r="P609" t="inlineStr"/>
      <c r="Q609" t="inlineStr"/>
      <c r="R609" t="inlineStr"/>
      <c r="S609" t="inlineStr"/>
      <c r="T609" t="n">
        <v>0</v>
      </c>
      <c r="U609" t="n">
        <v>500000000</v>
      </c>
      <c r="V609" t="inlineStr"/>
      <c r="W609" t="inlineStr">
        <is>
          <t>déterminé</t>
        </is>
      </c>
    </row>
    <row r="610" ht="15" customHeight="1">
      <c r="A610" s="154" t="inlineStr">
        <is>
          <t>1ère et 2nde transformation</t>
        </is>
      </c>
      <c r="B610" t="inlineStr">
        <is>
          <t>C1</t>
        </is>
      </c>
      <c r="C610" t="inlineStr">
        <is>
          <t>Viande bovine</t>
        </is>
      </c>
      <c r="D610" t="inlineStr">
        <is>
          <t>France</t>
        </is>
      </c>
      <c r="E610" t="inlineStr">
        <is>
          <t>2019</t>
        </is>
      </c>
      <c r="F610" t="inlineStr">
        <is>
          <t>kt</t>
        </is>
      </c>
      <c r="G610" t="inlineStr"/>
      <c r="H610" t="inlineStr"/>
      <c r="I610" t="inlineStr"/>
      <c r="J610" t="inlineStr"/>
      <c r="K610" t="inlineStr"/>
      <c r="L610" t="inlineStr"/>
      <c r="M610" t="inlineStr"/>
      <c r="N610" t="n">
        <v>133</v>
      </c>
      <c r="O610" t="inlineStr"/>
      <c r="P610" t="inlineStr"/>
      <c r="Q610" t="inlineStr"/>
      <c r="R610" t="inlineStr"/>
      <c r="S610" t="inlineStr"/>
      <c r="T610" t="n">
        <v>0</v>
      </c>
      <c r="U610" t="n">
        <v>500000000</v>
      </c>
      <c r="V610" t="inlineStr"/>
      <c r="W610" t="inlineStr">
        <is>
          <t>déterminé</t>
        </is>
      </c>
    </row>
    <row r="611" ht="15" customHeight="1">
      <c r="A611" s="154" t="inlineStr">
        <is>
          <t>1ère et 2nde transformation</t>
        </is>
      </c>
      <c r="B611" t="inlineStr">
        <is>
          <t>C2</t>
        </is>
      </c>
      <c r="C611" t="inlineStr">
        <is>
          <t>Viande bovine</t>
        </is>
      </c>
      <c r="D611" t="inlineStr">
        <is>
          <t>France</t>
        </is>
      </c>
      <c r="E611" t="inlineStr">
        <is>
          <t>2019</t>
        </is>
      </c>
      <c r="F611" t="inlineStr">
        <is>
          <t>kt</t>
        </is>
      </c>
      <c r="G611" t="inlineStr"/>
      <c r="H611" t="inlineStr"/>
      <c r="I611" t="inlineStr"/>
      <c r="J611" t="inlineStr"/>
      <c r="K611" t="inlineStr"/>
      <c r="L611" t="inlineStr"/>
      <c r="M611" t="inlineStr"/>
      <c r="N611" t="n">
        <v>227</v>
      </c>
      <c r="O611" t="inlineStr"/>
      <c r="P611" t="inlineStr"/>
      <c r="Q611" t="inlineStr"/>
      <c r="R611" t="inlineStr"/>
      <c r="S611" t="inlineStr"/>
      <c r="T611" t="n">
        <v>0</v>
      </c>
      <c r="U611" t="n">
        <v>500000000</v>
      </c>
      <c r="V611" t="inlineStr"/>
      <c r="W611" t="inlineStr">
        <is>
          <t>déterminé</t>
        </is>
      </c>
    </row>
    <row r="612" ht="15" customHeight="1">
      <c r="A612" s="154" t="inlineStr">
        <is>
          <t>1ère et 2nde transformation</t>
        </is>
      </c>
      <c r="B612" t="inlineStr">
        <is>
          <t>C3 et alimentaire</t>
        </is>
      </c>
      <c r="C612" t="inlineStr">
        <is>
          <t>Viande bovine</t>
        </is>
      </c>
      <c r="D612" t="inlineStr">
        <is>
          <t>France</t>
        </is>
      </c>
      <c r="E612" t="inlineStr">
        <is>
          <t>2019</t>
        </is>
      </c>
      <c r="F612" t="inlineStr">
        <is>
          <t>kt</t>
        </is>
      </c>
      <c r="G612" t="inlineStr"/>
      <c r="H612" t="inlineStr"/>
      <c r="I612" t="inlineStr"/>
      <c r="J612" t="inlineStr"/>
      <c r="K612" t="inlineStr"/>
      <c r="L612" t="inlineStr"/>
      <c r="M612" t="inlineStr"/>
      <c r="N612" t="n">
        <v>849</v>
      </c>
      <c r="O612" t="inlineStr"/>
      <c r="P612" t="inlineStr"/>
      <c r="Q612" t="inlineStr"/>
      <c r="R612" t="inlineStr"/>
      <c r="S612" t="inlineStr"/>
      <c r="T612" t="n">
        <v>0</v>
      </c>
      <c r="U612" t="n">
        <v>500000000</v>
      </c>
      <c r="V612" t="inlineStr"/>
      <c r="W612" t="inlineStr">
        <is>
          <t>déterminé</t>
        </is>
      </c>
    </row>
    <row r="613" ht="15" customHeight="1">
      <c r="A613" s="154" t="inlineStr">
        <is>
          <t>1ère et 2nde transformation</t>
        </is>
      </c>
      <c r="B613" t="inlineStr">
        <is>
          <t>Viande de veaux</t>
        </is>
      </c>
      <c r="C613" t="inlineStr">
        <is>
          <t>Viande bovine</t>
        </is>
      </c>
      <c r="D613" t="inlineStr">
        <is>
          <t>France</t>
        </is>
      </c>
      <c r="E613" t="inlineStr">
        <is>
          <t>2019</t>
        </is>
      </c>
      <c r="F613" t="inlineStr">
        <is>
          <t>kt</t>
        </is>
      </c>
      <c r="G613" t="inlineStr"/>
      <c r="H613" t="inlineStr"/>
      <c r="I613" t="inlineStr"/>
      <c r="J613" t="inlineStr"/>
      <c r="K613" t="inlineStr"/>
      <c r="L613" t="inlineStr"/>
      <c r="M613" t="inlineStr"/>
      <c r="N613" t="n">
        <v>127</v>
      </c>
      <c r="O613" t="inlineStr"/>
      <c r="P613" t="inlineStr"/>
      <c r="Q613" t="inlineStr"/>
      <c r="R613" t="inlineStr"/>
      <c r="S613" t="inlineStr"/>
      <c r="T613" t="n">
        <v>0</v>
      </c>
      <c r="U613" t="n">
        <v>500000000</v>
      </c>
      <c r="V613" t="inlineStr"/>
      <c r="W613" t="inlineStr">
        <is>
          <t>déterminé</t>
        </is>
      </c>
    </row>
    <row r="614" ht="15" customHeight="1">
      <c r="A614" s="154" t="inlineStr">
        <is>
          <t>1ère et 2nde transformation</t>
        </is>
      </c>
      <c r="B614" t="inlineStr">
        <is>
          <t>Viande de gros bovins</t>
        </is>
      </c>
      <c r="C614" t="inlineStr">
        <is>
          <t>Viande bovine</t>
        </is>
      </c>
      <c r="D614" t="inlineStr">
        <is>
          <t>France</t>
        </is>
      </c>
      <c r="E614" t="inlineStr">
        <is>
          <t>2019</t>
        </is>
      </c>
      <c r="F614" t="inlineStr">
        <is>
          <t>kt</t>
        </is>
      </c>
      <c r="G614" t="inlineStr"/>
      <c r="H614" t="inlineStr"/>
      <c r="I614" t="inlineStr"/>
      <c r="J614" t="inlineStr"/>
      <c r="K614" t="inlineStr"/>
      <c r="L614" t="inlineStr"/>
      <c r="M614" t="inlineStr"/>
      <c r="N614" t="n">
        <v>867</v>
      </c>
      <c r="O614" t="inlineStr"/>
      <c r="P614" t="inlineStr"/>
      <c r="Q614" t="inlineStr"/>
      <c r="R614" t="inlineStr"/>
      <c r="S614" t="inlineStr"/>
      <c r="T614" t="n">
        <v>0</v>
      </c>
      <c r="U614" t="n">
        <v>500000000</v>
      </c>
      <c r="V614" t="inlineStr"/>
      <c r="W614" t="inlineStr">
        <is>
          <t>déterminé</t>
        </is>
      </c>
    </row>
    <row r="615" ht="15" customHeight="1">
      <c r="A615" s="154" t="inlineStr">
        <is>
          <t>1ère et 2nde transformation</t>
        </is>
      </c>
      <c r="B615" t="inlineStr">
        <is>
          <t>Cuirs</t>
        </is>
      </c>
      <c r="C615" t="inlineStr">
        <is>
          <t>Viande bovine</t>
        </is>
      </c>
      <c r="D615" t="inlineStr">
        <is>
          <t>France</t>
        </is>
      </c>
      <c r="E615" t="inlineStr">
        <is>
          <t>2019</t>
        </is>
      </c>
      <c r="F615" t="inlineStr">
        <is>
          <t>kt</t>
        </is>
      </c>
      <c r="G615" t="inlineStr"/>
      <c r="H615" t="inlineStr"/>
      <c r="I615" t="inlineStr"/>
      <c r="J615" t="inlineStr"/>
      <c r="K615" t="inlineStr"/>
      <c r="L615" t="inlineStr"/>
      <c r="M615" t="inlineStr"/>
      <c r="N615" t="n">
        <v>146</v>
      </c>
      <c r="O615" t="inlineStr"/>
      <c r="P615" t="inlineStr"/>
      <c r="Q615" t="inlineStr"/>
      <c r="R615" t="inlineStr"/>
      <c r="S615" t="inlineStr"/>
      <c r="T615" t="n">
        <v>0</v>
      </c>
      <c r="U615" t="n">
        <v>500000000</v>
      </c>
      <c r="V615" t="inlineStr"/>
      <c r="W615" t="inlineStr">
        <is>
          <t>déterminé</t>
        </is>
      </c>
    </row>
    <row r="616" ht="15" customHeight="1">
      <c r="A616" s="154" t="inlineStr">
        <is>
          <t>1ère et 2nde transformation</t>
        </is>
      </c>
      <c r="B616" t="inlineStr">
        <is>
          <t>Eau - ressuage</t>
        </is>
      </c>
      <c r="C616" t="inlineStr">
        <is>
          <t>Viande bovine</t>
        </is>
      </c>
      <c r="D616" t="inlineStr">
        <is>
          <t>France</t>
        </is>
      </c>
      <c r="E616" t="inlineStr">
        <is>
          <t>2019</t>
        </is>
      </c>
      <c r="F616" t="inlineStr">
        <is>
          <t>kt</t>
        </is>
      </c>
      <c r="G616" t="inlineStr"/>
      <c r="H616" t="inlineStr"/>
      <c r="I616" t="inlineStr"/>
      <c r="J616" t="inlineStr"/>
      <c r="K616" t="inlineStr"/>
      <c r="L616" t="inlineStr"/>
      <c r="M616" t="inlineStr"/>
      <c r="N616" t="n">
        <v>32</v>
      </c>
      <c r="O616" t="inlineStr"/>
      <c r="P616" t="inlineStr"/>
      <c r="Q616" t="inlineStr"/>
      <c r="R616" t="inlineStr"/>
      <c r="S616" t="inlineStr"/>
      <c r="T616" t="n">
        <v>0</v>
      </c>
      <c r="U616" t="n">
        <v>500000000</v>
      </c>
      <c r="V616" t="inlineStr"/>
      <c r="W616" t="inlineStr">
        <is>
          <t>déterminé</t>
        </is>
      </c>
    </row>
    <row r="617" ht="15" customHeight="1">
      <c r="A617" s="154" t="inlineStr">
        <is>
          <t>1ère et 2nde transformation</t>
        </is>
      </c>
      <c r="B617" t="inlineStr">
        <is>
          <t>Carcasses</t>
        </is>
      </c>
      <c r="C617" t="inlineStr">
        <is>
          <t>Viande bovine</t>
        </is>
      </c>
      <c r="D617" t="inlineStr">
        <is>
          <t>France</t>
        </is>
      </c>
      <c r="E617" t="inlineStr">
        <is>
          <t>2019</t>
        </is>
      </c>
      <c r="F617" t="inlineStr">
        <is>
          <t>kt</t>
        </is>
      </c>
      <c r="G617" t="inlineStr"/>
      <c r="H617" t="inlineStr"/>
      <c r="I617" t="inlineStr"/>
      <c r="J617" t="inlineStr"/>
      <c r="K617" t="inlineStr"/>
      <c r="L617" t="inlineStr"/>
      <c r="M617" t="inlineStr"/>
      <c r="N617" t="n">
        <v>314</v>
      </c>
      <c r="O617" t="inlineStr"/>
      <c r="P617" t="inlineStr"/>
      <c r="Q617" t="inlineStr"/>
      <c r="R617" t="inlineStr"/>
      <c r="S617" t="inlineStr"/>
      <c r="T617" t="n">
        <v>0</v>
      </c>
      <c r="U617" t="n">
        <v>500000000</v>
      </c>
      <c r="V617" t="inlineStr"/>
      <c r="W617" t="inlineStr">
        <is>
          <t>déterminé</t>
        </is>
      </c>
    </row>
    <row r="618" ht="15" customHeight="1">
      <c r="A618" s="154" t="inlineStr">
        <is>
          <t>1ère et 2nde transformation</t>
        </is>
      </c>
      <c r="B618" t="inlineStr">
        <is>
          <t>Viande</t>
        </is>
      </c>
      <c r="C618" t="inlineStr">
        <is>
          <t>Viande bovine</t>
        </is>
      </c>
      <c r="D618" t="inlineStr">
        <is>
          <t>France</t>
        </is>
      </c>
      <c r="E618" t="inlineStr">
        <is>
          <t>2019</t>
        </is>
      </c>
      <c r="F618" t="inlineStr">
        <is>
          <t>kt</t>
        </is>
      </c>
      <c r="G618" t="inlineStr"/>
      <c r="H618" t="inlineStr"/>
      <c r="I618" t="inlineStr"/>
      <c r="J618" t="inlineStr"/>
      <c r="K618" t="inlineStr"/>
      <c r="L618" t="inlineStr"/>
      <c r="M618" t="inlineStr"/>
      <c r="N618" t="n">
        <v>994</v>
      </c>
      <c r="O618" t="inlineStr"/>
      <c r="P618" t="inlineStr"/>
      <c r="Q618" t="inlineStr"/>
      <c r="R618" t="inlineStr"/>
      <c r="S618" t="inlineStr"/>
      <c r="T618" t="n">
        <v>0</v>
      </c>
      <c r="U618" t="n">
        <v>500000000</v>
      </c>
      <c r="V618" t="inlineStr"/>
      <c r="W618" t="inlineStr">
        <is>
          <t>déterminé</t>
        </is>
      </c>
    </row>
    <row r="619" ht="15" customHeight="1">
      <c r="A619" s="154" t="inlineStr">
        <is>
          <t>1ère et 2nde transformation</t>
        </is>
      </c>
      <c r="B619" t="inlineStr">
        <is>
          <t>Morceaux</t>
        </is>
      </c>
      <c r="C619" t="inlineStr">
        <is>
          <t>Viande bovine</t>
        </is>
      </c>
      <c r="D619" t="inlineStr">
        <is>
          <t>France</t>
        </is>
      </c>
      <c r="E619" t="inlineStr">
        <is>
          <t>2019</t>
        </is>
      </c>
      <c r="F619" t="inlineStr">
        <is>
          <t>kt</t>
        </is>
      </c>
      <c r="G619" t="inlineStr"/>
      <c r="H619" t="inlineStr"/>
      <c r="I619" t="inlineStr"/>
      <c r="J619" t="inlineStr"/>
      <c r="K619" t="inlineStr"/>
      <c r="L619" t="inlineStr"/>
      <c r="M619" t="inlineStr"/>
      <c r="N619" t="n">
        <v>680</v>
      </c>
      <c r="O619" t="inlineStr"/>
      <c r="P619" t="inlineStr"/>
      <c r="Q619" t="inlineStr"/>
      <c r="R619" t="inlineStr"/>
      <c r="S619" t="inlineStr"/>
      <c r="T619" t="n">
        <v>0</v>
      </c>
      <c r="U619" t="n">
        <v>500000000</v>
      </c>
      <c r="V619" t="inlineStr"/>
      <c r="W619" t="inlineStr">
        <is>
          <t>déterminé</t>
        </is>
      </c>
    </row>
    <row r="620" ht="15" customHeight="1">
      <c r="A620" s="154" t="inlineStr">
        <is>
          <t>1ère et 2nde transformation</t>
        </is>
      </c>
      <c r="B620" t="inlineStr">
        <is>
          <t>Matières de 1ère et 2nde transformation</t>
        </is>
      </c>
      <c r="C620" t="inlineStr">
        <is>
          <t>Viande bovine</t>
        </is>
      </c>
      <c r="D620" t="inlineStr">
        <is>
          <t>France</t>
        </is>
      </c>
      <c r="E620" t="inlineStr">
        <is>
          <t>2019</t>
        </is>
      </c>
      <c r="F620" t="inlineStr">
        <is>
          <t>kt</t>
        </is>
      </c>
      <c r="G620" t="inlineStr"/>
      <c r="H620" t="inlineStr"/>
      <c r="I620" t="inlineStr"/>
      <c r="J620" t="inlineStr"/>
      <c r="K620" t="inlineStr"/>
      <c r="L620" t="inlineStr"/>
      <c r="M620" t="inlineStr"/>
      <c r="N620" t="n">
        <v>2540</v>
      </c>
      <c r="O620" t="inlineStr"/>
      <c r="P620" t="inlineStr"/>
      <c r="Q620" t="inlineStr"/>
      <c r="R620" t="inlineStr"/>
      <c r="S620" t="inlineStr"/>
      <c r="T620" t="n">
        <v>0</v>
      </c>
      <c r="U620" t="n">
        <v>500000000</v>
      </c>
      <c r="V620" t="inlineStr"/>
      <c r="W620" t="inlineStr">
        <is>
          <t>déterminé</t>
        </is>
      </c>
    </row>
    <row r="621" ht="15" customHeight="1">
      <c r="A621" s="154" t="inlineStr">
        <is>
          <t>1ère et 2nde transformation</t>
        </is>
      </c>
      <c r="B621" t="inlineStr">
        <is>
          <t>Coproduits</t>
        </is>
      </c>
      <c r="C621" t="inlineStr">
        <is>
          <t>Viande bovine</t>
        </is>
      </c>
      <c r="D621" t="inlineStr">
        <is>
          <t>France</t>
        </is>
      </c>
      <c r="E621" t="inlineStr">
        <is>
          <t>2019</t>
        </is>
      </c>
      <c r="F621" t="inlineStr">
        <is>
          <t>kt</t>
        </is>
      </c>
      <c r="G621" t="inlineStr"/>
      <c r="H621" t="inlineStr"/>
      <c r="I621" t="inlineStr"/>
      <c r="J621" t="inlineStr"/>
      <c r="K621" t="inlineStr"/>
      <c r="L621" t="inlineStr"/>
      <c r="M621" t="inlineStr"/>
      <c r="N621" t="n">
        <v>1210</v>
      </c>
      <c r="O621" t="inlineStr"/>
      <c r="P621" t="inlineStr"/>
      <c r="Q621" t="inlineStr"/>
      <c r="R621" t="inlineStr"/>
      <c r="S621" t="inlineStr"/>
      <c r="T621" t="n">
        <v>0</v>
      </c>
      <c r="U621" t="n">
        <v>500000000</v>
      </c>
      <c r="V621" t="inlineStr"/>
      <c r="W621" t="inlineStr">
        <is>
          <t>déterminé</t>
        </is>
      </c>
    </row>
    <row r="622" ht="15" customHeight="1">
      <c r="A622" s="154" t="inlineStr">
        <is>
          <t>1ère et 2nde transformation</t>
        </is>
      </c>
      <c r="B622" t="inlineStr">
        <is>
          <t>Eau</t>
        </is>
      </c>
      <c r="C622" t="inlineStr">
        <is>
          <t>Viande bovine</t>
        </is>
      </c>
      <c r="D622" t="inlineStr">
        <is>
          <t>France</t>
        </is>
      </c>
      <c r="E622" t="inlineStr">
        <is>
          <t>2019</t>
        </is>
      </c>
      <c r="F622" t="inlineStr">
        <is>
          <t>kt</t>
        </is>
      </c>
      <c r="G622" t="inlineStr"/>
      <c r="H622" t="inlineStr"/>
      <c r="I622" t="inlineStr"/>
      <c r="J622" t="inlineStr"/>
      <c r="K622" t="inlineStr"/>
      <c r="L622" t="inlineStr"/>
      <c r="M622" t="inlineStr"/>
      <c r="N622" t="n">
        <v>566</v>
      </c>
      <c r="O622" t="inlineStr"/>
      <c r="P622" t="inlineStr"/>
      <c r="Q622" t="inlineStr"/>
      <c r="R622" t="inlineStr"/>
      <c r="S622" t="inlineStr"/>
      <c r="T622" t="n">
        <v>0</v>
      </c>
      <c r="U622" t="n">
        <v>500000000</v>
      </c>
      <c r="V622" t="inlineStr"/>
      <c r="W622" t="inlineStr">
        <is>
          <t>déterminé</t>
        </is>
      </c>
    </row>
    <row r="623" ht="15" customHeight="1">
      <c r="A623" s="154" t="inlineStr">
        <is>
          <t>1ère et 2nde transformation</t>
        </is>
      </c>
      <c r="B623" t="inlineStr">
        <is>
          <t>Farines animales</t>
        </is>
      </c>
      <c r="C623" t="inlineStr">
        <is>
          <t>Viande bovine</t>
        </is>
      </c>
      <c r="D623" t="inlineStr">
        <is>
          <t>France</t>
        </is>
      </c>
      <c r="E623" t="inlineStr">
        <is>
          <t>2019</t>
        </is>
      </c>
      <c r="F623" t="inlineStr">
        <is>
          <t>kt</t>
        </is>
      </c>
      <c r="G623" t="inlineStr"/>
      <c r="H623" t="inlineStr"/>
      <c r="I623" t="inlineStr"/>
      <c r="J623" t="inlineStr"/>
      <c r="K623" t="inlineStr"/>
      <c r="L623" t="inlineStr"/>
      <c r="M623" t="inlineStr"/>
      <c r="N623" t="n">
        <v>89</v>
      </c>
      <c r="O623" t="inlineStr"/>
      <c r="P623" t="inlineStr"/>
      <c r="Q623" t="inlineStr"/>
      <c r="R623" t="inlineStr"/>
      <c r="S623" t="inlineStr"/>
      <c r="T623" t="n">
        <v>0</v>
      </c>
      <c r="U623" t="n">
        <v>500000000</v>
      </c>
      <c r="V623" t="inlineStr"/>
      <c r="W623" t="inlineStr">
        <is>
          <t>déterminé</t>
        </is>
      </c>
    </row>
    <row r="624" ht="15" customHeight="1">
      <c r="A624" s="154" t="inlineStr">
        <is>
          <t>1ère et 2nde transformation</t>
        </is>
      </c>
      <c r="B624" t="inlineStr">
        <is>
          <t>Graisses animales</t>
        </is>
      </c>
      <c r="C624" t="inlineStr">
        <is>
          <t>Viande bovine</t>
        </is>
      </c>
      <c r="D624" t="inlineStr">
        <is>
          <t>France</t>
        </is>
      </c>
      <c r="E624" t="inlineStr">
        <is>
          <t>2019</t>
        </is>
      </c>
      <c r="F624" t="inlineStr">
        <is>
          <t>kt</t>
        </is>
      </c>
      <c r="G624" t="inlineStr"/>
      <c r="H624" t="inlineStr"/>
      <c r="I624" t="inlineStr"/>
      <c r="J624" t="inlineStr"/>
      <c r="K624" t="inlineStr"/>
      <c r="L624" t="inlineStr"/>
      <c r="M624" t="inlineStr"/>
      <c r="N624" t="n">
        <v>39</v>
      </c>
      <c r="O624" t="inlineStr"/>
      <c r="P624" t="inlineStr"/>
      <c r="Q624" t="inlineStr"/>
      <c r="R624" t="inlineStr"/>
      <c r="S624" t="inlineStr"/>
      <c r="T624" t="n">
        <v>0</v>
      </c>
      <c r="U624" t="n">
        <v>500000000</v>
      </c>
      <c r="V624" t="inlineStr"/>
      <c r="W624" t="inlineStr">
        <is>
          <t>déterminé</t>
        </is>
      </c>
    </row>
    <row r="625" ht="15" customHeight="1">
      <c r="A625" s="154" t="inlineStr">
        <is>
          <t>1ère et 2nde transformation</t>
        </is>
      </c>
      <c r="B625" t="inlineStr">
        <is>
          <t>Eau - traitement thermique</t>
        </is>
      </c>
      <c r="C625" t="inlineStr">
        <is>
          <t>Viande bovine</t>
        </is>
      </c>
      <c r="D625" t="inlineStr">
        <is>
          <t>France</t>
        </is>
      </c>
      <c r="E625" t="inlineStr">
        <is>
          <t>2019</t>
        </is>
      </c>
      <c r="F625" t="inlineStr">
        <is>
          <t>kt</t>
        </is>
      </c>
      <c r="G625" t="inlineStr"/>
      <c r="H625" t="inlineStr"/>
      <c r="I625" t="inlineStr"/>
      <c r="J625" t="inlineStr"/>
      <c r="K625" t="inlineStr"/>
      <c r="L625" t="inlineStr"/>
      <c r="M625" t="inlineStr"/>
      <c r="N625" t="n">
        <v>534</v>
      </c>
      <c r="O625" t="inlineStr"/>
      <c r="P625" t="inlineStr"/>
      <c r="Q625" t="inlineStr"/>
      <c r="R625" t="inlineStr"/>
      <c r="S625" t="inlineStr"/>
      <c r="T625" t="n">
        <v>0</v>
      </c>
      <c r="U625" t="n">
        <v>500000000</v>
      </c>
      <c r="V625" t="inlineStr"/>
      <c r="W625" t="inlineStr">
        <is>
          <t>déterminé</t>
        </is>
      </c>
    </row>
    <row r="626" ht="15" customHeight="1">
      <c r="A626" s="154" t="inlineStr">
        <is>
          <t>1ère et 2nde transformation</t>
        </is>
      </c>
      <c r="B626" t="inlineStr">
        <is>
          <t>Farines et graisses animales</t>
        </is>
      </c>
      <c r="C626" t="inlineStr">
        <is>
          <t>Viande bovine</t>
        </is>
      </c>
      <c r="D626" t="inlineStr">
        <is>
          <t>France</t>
        </is>
      </c>
      <c r="E626" t="inlineStr">
        <is>
          <t>2019</t>
        </is>
      </c>
      <c r="F626" t="inlineStr">
        <is>
          <t>kt</t>
        </is>
      </c>
      <c r="G626" t="inlineStr"/>
      <c r="H626" t="inlineStr"/>
      <c r="I626" t="inlineStr"/>
      <c r="J626" t="inlineStr"/>
      <c r="K626" t="inlineStr"/>
      <c r="L626" t="inlineStr"/>
      <c r="M626" t="inlineStr"/>
      <c r="N626" t="n">
        <v>128</v>
      </c>
      <c r="O626" t="inlineStr"/>
      <c r="P626" t="inlineStr"/>
      <c r="Q626" t="inlineStr"/>
      <c r="R626" t="inlineStr"/>
      <c r="S626" t="inlineStr"/>
      <c r="T626" t="n">
        <v>0</v>
      </c>
      <c r="U626" t="n">
        <v>500000000</v>
      </c>
      <c r="V626" t="inlineStr"/>
      <c r="W626" t="inlineStr">
        <is>
          <t>déterminé</t>
        </is>
      </c>
    </row>
    <row r="627" ht="15" customHeight="1">
      <c r="A627" s="154" t="inlineStr">
        <is>
          <t>1ère et 2nde transformation</t>
        </is>
      </c>
      <c r="B627" t="inlineStr">
        <is>
          <t>Produits transformés</t>
        </is>
      </c>
      <c r="C627" t="inlineStr">
        <is>
          <t>Viande bovine</t>
        </is>
      </c>
      <c r="D627" t="inlineStr">
        <is>
          <t>France</t>
        </is>
      </c>
      <c r="E627" t="inlineStr">
        <is>
          <t>2019</t>
        </is>
      </c>
      <c r="F627" t="inlineStr">
        <is>
          <t>kt</t>
        </is>
      </c>
      <c r="G627" t="inlineStr"/>
      <c r="H627" t="inlineStr"/>
      <c r="I627" t="inlineStr"/>
      <c r="J627" t="inlineStr"/>
      <c r="K627" t="inlineStr"/>
      <c r="L627" t="inlineStr"/>
      <c r="M627" t="inlineStr"/>
      <c r="N627" t="n">
        <v>564</v>
      </c>
      <c r="O627" t="inlineStr"/>
      <c r="P627" t="inlineStr"/>
      <c r="Q627" t="inlineStr"/>
      <c r="R627" t="inlineStr"/>
      <c r="S627" t="inlineStr"/>
      <c r="T627" t="n">
        <v>0</v>
      </c>
      <c r="U627" t="n">
        <v>500000000</v>
      </c>
      <c r="V627" t="inlineStr"/>
      <c r="W627" t="inlineStr">
        <is>
          <t>déterminé</t>
        </is>
      </c>
    </row>
    <row r="628" ht="15" customHeight="1">
      <c r="A628" s="154" t="inlineStr">
        <is>
          <t>1ère et 2nde transformation</t>
        </is>
      </c>
      <c r="B628" t="inlineStr">
        <is>
          <t>Matières issues de coproduits</t>
        </is>
      </c>
      <c r="C628" t="inlineStr">
        <is>
          <t>Viande bovine</t>
        </is>
      </c>
      <c r="D628" t="inlineStr">
        <is>
          <t>France</t>
        </is>
      </c>
      <c r="E628" t="inlineStr">
        <is>
          <t>2019</t>
        </is>
      </c>
      <c r="F628" t="inlineStr">
        <is>
          <t>kt</t>
        </is>
      </c>
      <c r="G628" t="inlineStr"/>
      <c r="H628" t="inlineStr"/>
      <c r="I628" t="inlineStr"/>
      <c r="J628" t="inlineStr"/>
      <c r="K628" t="inlineStr"/>
      <c r="L628" t="inlineStr"/>
      <c r="M628" t="inlineStr"/>
      <c r="N628" t="n">
        <v>564</v>
      </c>
      <c r="O628" t="inlineStr"/>
      <c r="P628" t="inlineStr"/>
      <c r="Q628" t="inlineStr"/>
      <c r="R628" t="inlineStr"/>
      <c r="S628" t="inlineStr"/>
      <c r="T628" t="n">
        <v>0</v>
      </c>
      <c r="U628" t="n">
        <v>500000000</v>
      </c>
      <c r="V628" t="inlineStr"/>
      <c r="W628" t="inlineStr">
        <is>
          <t>déterminé</t>
        </is>
      </c>
    </row>
    <row r="629" ht="15" customHeight="1">
      <c r="A629" s="154" t="inlineStr">
        <is>
          <t>1ère et 2nde transformation</t>
        </is>
      </c>
      <c r="B629" t="inlineStr">
        <is>
          <t>Protéines animales transformées</t>
        </is>
      </c>
      <c r="C629" t="inlineStr">
        <is>
          <t>Viande bovine</t>
        </is>
      </c>
      <c r="D629" t="inlineStr">
        <is>
          <t>France</t>
        </is>
      </c>
      <c r="E629" t="inlineStr">
        <is>
          <t>2019</t>
        </is>
      </c>
      <c r="F629" t="inlineStr">
        <is>
          <t>kt</t>
        </is>
      </c>
      <c r="G629" t="inlineStr"/>
      <c r="H629" t="inlineStr"/>
      <c r="I629" t="inlineStr"/>
      <c r="J629" t="inlineStr"/>
      <c r="K629" t="inlineStr"/>
      <c r="L629" t="inlineStr"/>
      <c r="M629" t="inlineStr"/>
      <c r="N629" t="n">
        <v>272</v>
      </c>
      <c r="O629" t="inlineStr"/>
      <c r="P629" t="inlineStr"/>
      <c r="Q629" t="inlineStr"/>
      <c r="R629" t="inlineStr"/>
      <c r="S629" t="inlineStr"/>
      <c r="T629" t="n">
        <v>0</v>
      </c>
      <c r="U629" t="n">
        <v>500000000</v>
      </c>
      <c r="V629" t="inlineStr"/>
      <c r="W629" t="inlineStr">
        <is>
          <t>déterminé</t>
        </is>
      </c>
    </row>
    <row r="630" ht="15" customHeight="1">
      <c r="A630" s="154" t="inlineStr">
        <is>
          <t>1ère et 2nde transformation</t>
        </is>
      </c>
      <c r="B630" t="inlineStr">
        <is>
          <t>Corps gras animaux</t>
        </is>
      </c>
      <c r="C630" t="inlineStr">
        <is>
          <t>Viande bovine</t>
        </is>
      </c>
      <c r="D630" t="inlineStr">
        <is>
          <t>France</t>
        </is>
      </c>
      <c r="E630" t="inlineStr">
        <is>
          <t>2019</t>
        </is>
      </c>
      <c r="F630" t="inlineStr">
        <is>
          <t>kt</t>
        </is>
      </c>
      <c r="G630" t="inlineStr"/>
      <c r="H630" t="inlineStr"/>
      <c r="I630" t="inlineStr"/>
      <c r="J630" t="inlineStr"/>
      <c r="K630" t="inlineStr"/>
      <c r="L630" t="inlineStr"/>
      <c r="M630" t="inlineStr"/>
      <c r="N630" t="n">
        <v>163</v>
      </c>
      <c r="O630" t="inlineStr"/>
      <c r="P630" t="inlineStr"/>
      <c r="Q630" t="inlineStr"/>
      <c r="R630" t="inlineStr"/>
      <c r="S630" t="inlineStr"/>
      <c r="T630" t="n">
        <v>0</v>
      </c>
      <c r="U630" t="n">
        <v>500000000</v>
      </c>
      <c r="V630" t="inlineStr"/>
      <c r="W630" t="inlineStr">
        <is>
          <t>déterminé</t>
        </is>
      </c>
    </row>
    <row r="631" ht="15" customHeight="1">
      <c r="A631" s="154" t="inlineStr">
        <is>
          <t>1ère et 2nde transformation</t>
        </is>
      </c>
      <c r="B631" t="inlineStr">
        <is>
          <t>PAT et CGA</t>
        </is>
      </c>
      <c r="C631" t="inlineStr">
        <is>
          <t>Viande bovine</t>
        </is>
      </c>
      <c r="D631" t="inlineStr">
        <is>
          <t>France</t>
        </is>
      </c>
      <c r="E631" t="inlineStr">
        <is>
          <t>2019</t>
        </is>
      </c>
      <c r="F631" t="inlineStr">
        <is>
          <t>kt</t>
        </is>
      </c>
      <c r="G631" t="inlineStr"/>
      <c r="H631" t="inlineStr"/>
      <c r="I631" t="inlineStr"/>
      <c r="J631" t="inlineStr"/>
      <c r="K631" t="inlineStr"/>
      <c r="L631" t="inlineStr"/>
      <c r="M631" t="inlineStr"/>
      <c r="N631" t="n">
        <v>436</v>
      </c>
      <c r="O631" t="inlineStr"/>
      <c r="P631" t="inlineStr"/>
      <c r="Q631" t="inlineStr"/>
      <c r="R631" t="inlineStr"/>
      <c r="S631" t="inlineStr"/>
      <c r="T631" t="n">
        <v>0</v>
      </c>
      <c r="U631" t="n">
        <v>500000000</v>
      </c>
      <c r="V631" t="inlineStr"/>
      <c r="W631" t="inlineStr">
        <is>
          <t>déterminé</t>
        </is>
      </c>
    </row>
    <row r="632" ht="15" customHeight="1">
      <c r="A632" s="154" t="inlineStr">
        <is>
          <t>Abattage / découpe</t>
        </is>
      </c>
      <c r="B632" t="inlineStr">
        <is>
          <t>Carcasses, fraîches</t>
        </is>
      </c>
      <c r="C632" t="inlineStr">
        <is>
          <t>Viande bovine</t>
        </is>
      </c>
      <c r="D632" t="inlineStr">
        <is>
          <t>France</t>
        </is>
      </c>
      <c r="E632" t="inlineStr">
        <is>
          <t>2019</t>
        </is>
      </c>
      <c r="F632" t="inlineStr">
        <is>
          <t>kt</t>
        </is>
      </c>
      <c r="G632" t="inlineStr">
        <is>
          <t>Production de carcasses fraîches</t>
        </is>
      </c>
      <c r="H632" t="inlineStr">
        <is>
          <t>Prodcom - Eurostat</t>
        </is>
      </c>
      <c r="I632" t="inlineStr">
        <is>
          <t>La production de carcasses est calulée comme étant le reste, tenant compte ainsi du retrait des coproduits C3 (os + graisses) ultérieur (transformation industrielle, artisanale, GMS et fermière) et de l'ajout des carcasses vendues directement ou autoconsommées</t>
        </is>
      </c>
      <c r="J632" t="inlineStr">
        <is>
          <t>Volume</t>
        </is>
      </c>
      <c r="K632" t="inlineStr">
        <is>
          <t>Production de carcasses fraîches</t>
        </is>
      </c>
      <c r="L632" t="inlineStr">
        <is>
          <t>Production - PRODCOM</t>
        </is>
      </c>
      <c r="M632" t="inlineStr">
        <is>
          <t>Elevée</t>
        </is>
      </c>
      <c r="N632" t="n">
        <v>314</v>
      </c>
      <c r="O632" t="inlineStr"/>
      <c r="P632" t="inlineStr"/>
      <c r="Q632" t="inlineStr"/>
      <c r="R632" t="inlineStr"/>
      <c r="S632" t="inlineStr"/>
      <c r="T632" t="n">
        <v>0</v>
      </c>
      <c r="U632" t="n">
        <v>500000000</v>
      </c>
      <c r="V632" t="inlineStr"/>
      <c r="W632" t="inlineStr">
        <is>
          <t>déterminé</t>
        </is>
      </c>
    </row>
    <row r="633" ht="15" customHeight="1">
      <c r="A633" s="154" t="inlineStr">
        <is>
          <t>Abattage / découpe</t>
        </is>
      </c>
      <c r="B633" t="inlineStr">
        <is>
          <t>Morceaux, frais</t>
        </is>
      </c>
      <c r="C633" t="inlineStr">
        <is>
          <t>Viande bovine</t>
        </is>
      </c>
      <c r="D633" t="inlineStr">
        <is>
          <t>France</t>
        </is>
      </c>
      <c r="E633" t="inlineStr">
        <is>
          <t>2019</t>
        </is>
      </c>
      <c r="F633" t="inlineStr">
        <is>
          <t>kt</t>
        </is>
      </c>
      <c r="G633" t="inlineStr">
        <is>
          <t>Production de morceaux frais</t>
        </is>
      </c>
      <c r="H633" t="inlineStr">
        <is>
          <t>Prodcom - Eurostat</t>
        </is>
      </c>
      <c r="I633" t="inlineStr"/>
      <c r="J633" t="inlineStr">
        <is>
          <t>Volume</t>
        </is>
      </c>
      <c r="K633" t="inlineStr">
        <is>
          <t>Production de morceaux frais</t>
        </is>
      </c>
      <c r="L633" t="inlineStr">
        <is>
          <t>Production - PRODCOM</t>
        </is>
      </c>
      <c r="M633" t="inlineStr">
        <is>
          <t>Elevée</t>
        </is>
      </c>
      <c r="N633" t="n">
        <v>439</v>
      </c>
      <c r="O633" t="inlineStr"/>
      <c r="P633" t="inlineStr"/>
      <c r="Q633" t="n">
        <v>439.1</v>
      </c>
      <c r="R633" t="n">
        <v>21.96</v>
      </c>
      <c r="S633" t="n">
        <v>0.1</v>
      </c>
      <c r="T633" t="n">
        <v>0</v>
      </c>
      <c r="U633" t="n">
        <v>500000000</v>
      </c>
      <c r="V633" t="n">
        <v>0</v>
      </c>
      <c r="W633" t="inlineStr">
        <is>
          <t>mesuré</t>
        </is>
      </c>
    </row>
    <row r="634" ht="15" customHeight="1">
      <c r="A634" s="154" t="inlineStr">
        <is>
          <t>Abattage / découpe</t>
        </is>
      </c>
      <c r="B634" t="inlineStr">
        <is>
          <t>Morceaux, congelés</t>
        </is>
      </c>
      <c r="C634" t="inlineStr">
        <is>
          <t>Viande bovine</t>
        </is>
      </c>
      <c r="D634" t="inlineStr">
        <is>
          <t>France</t>
        </is>
      </c>
      <c r="E634" t="inlineStr">
        <is>
          <t>2019</t>
        </is>
      </c>
      <c r="F634" t="inlineStr">
        <is>
          <t>kt</t>
        </is>
      </c>
      <c r="G634" t="inlineStr">
        <is>
          <t>Production de morceaux congelés</t>
        </is>
      </c>
      <c r="H634" t="inlineStr">
        <is>
          <t>Prodcom - Eurostat</t>
        </is>
      </c>
      <c r="I634" t="inlineStr"/>
      <c r="J634" t="inlineStr">
        <is>
          <t>Volume</t>
        </is>
      </c>
      <c r="K634" t="inlineStr">
        <is>
          <t>Production de morceaux congelés</t>
        </is>
      </c>
      <c r="L634" t="inlineStr">
        <is>
          <t>Production - PRODCOM</t>
        </is>
      </c>
      <c r="M634" t="inlineStr">
        <is>
          <t>Elevée</t>
        </is>
      </c>
      <c r="N634" t="n">
        <v>241</v>
      </c>
      <c r="O634" t="inlineStr"/>
      <c r="P634" t="inlineStr"/>
      <c r="Q634" t="n">
        <v>240.74</v>
      </c>
      <c r="R634" t="n">
        <v>12.04</v>
      </c>
      <c r="S634" t="n">
        <v>0.1</v>
      </c>
      <c r="T634" t="n">
        <v>0</v>
      </c>
      <c r="U634" t="n">
        <v>500000000</v>
      </c>
      <c r="V634" t="n">
        <v>0</v>
      </c>
      <c r="W634" t="inlineStr">
        <is>
          <t>mesuré</t>
        </is>
      </c>
    </row>
    <row r="635" ht="15" customHeight="1">
      <c r="A635" s="154" t="inlineStr">
        <is>
          <t>Abattage / découpe</t>
        </is>
      </c>
      <c r="B635" t="inlineStr">
        <is>
          <t>Abats</t>
        </is>
      </c>
      <c r="C635" t="inlineStr">
        <is>
          <t>Viande bovine</t>
        </is>
      </c>
      <c r="D635" t="inlineStr">
        <is>
          <t>France</t>
        </is>
      </c>
      <c r="E635" t="inlineStr">
        <is>
          <t>2019</t>
        </is>
      </c>
      <c r="F635" t="inlineStr">
        <is>
          <t>kt</t>
        </is>
      </c>
      <c r="G635" t="inlineStr"/>
      <c r="H635" t="inlineStr"/>
      <c r="I635" t="inlineStr"/>
      <c r="J635" t="inlineStr"/>
      <c r="K635" t="inlineStr"/>
      <c r="L635" t="inlineStr"/>
      <c r="M635" t="inlineStr"/>
      <c r="N635" t="n">
        <v>192</v>
      </c>
      <c r="O635" t="inlineStr"/>
      <c r="P635" t="inlineStr"/>
      <c r="Q635" t="inlineStr"/>
      <c r="R635" t="inlineStr"/>
      <c r="S635" t="inlineStr"/>
      <c r="T635" t="n">
        <v>0</v>
      </c>
      <c r="U635" t="n">
        <v>500000000</v>
      </c>
      <c r="V635" t="inlineStr"/>
      <c r="W635" t="inlineStr">
        <is>
          <t>déterminé</t>
        </is>
      </c>
    </row>
    <row r="636" ht="15" customHeight="1">
      <c r="A636" s="154" t="inlineStr">
        <is>
          <t>Abattage / découpe</t>
        </is>
      </c>
      <c r="B636" t="inlineStr">
        <is>
          <t>C1</t>
        </is>
      </c>
      <c r="C636" t="inlineStr">
        <is>
          <t>Viande bovine</t>
        </is>
      </c>
      <c r="D636" t="inlineStr">
        <is>
          <t>France</t>
        </is>
      </c>
      <c r="E636" t="inlineStr">
        <is>
          <t>2019</t>
        </is>
      </c>
      <c r="F636" t="inlineStr">
        <is>
          <t>kt</t>
        </is>
      </c>
      <c r="G636" t="inlineStr"/>
      <c r="H636" t="inlineStr"/>
      <c r="I636" t="inlineStr"/>
      <c r="J636" t="inlineStr"/>
      <c r="K636" t="inlineStr"/>
      <c r="L636" t="inlineStr"/>
      <c r="M636" t="inlineStr"/>
      <c r="N636" t="n">
        <v>133</v>
      </c>
      <c r="O636" t="inlineStr"/>
      <c r="P636" t="inlineStr"/>
      <c r="Q636" t="inlineStr"/>
      <c r="R636" t="inlineStr"/>
      <c r="S636" t="inlineStr"/>
      <c r="T636" t="n">
        <v>0</v>
      </c>
      <c r="U636" t="n">
        <v>500000000</v>
      </c>
      <c r="V636" t="inlineStr"/>
      <c r="W636" t="inlineStr">
        <is>
          <t>déterminé</t>
        </is>
      </c>
    </row>
    <row r="637" ht="15" customHeight="1">
      <c r="A637" s="154" t="inlineStr">
        <is>
          <t>Abattage / découpe</t>
        </is>
      </c>
      <c r="B637" t="inlineStr">
        <is>
          <t>C2</t>
        </is>
      </c>
      <c r="C637" t="inlineStr">
        <is>
          <t>Viande bovine</t>
        </is>
      </c>
      <c r="D637" t="inlineStr">
        <is>
          <t>France</t>
        </is>
      </c>
      <c r="E637" t="inlineStr">
        <is>
          <t>2019</t>
        </is>
      </c>
      <c r="F637" t="inlineStr">
        <is>
          <t>kt</t>
        </is>
      </c>
      <c r="G637" t="inlineStr"/>
      <c r="H637" t="inlineStr"/>
      <c r="I637" t="inlineStr"/>
      <c r="J637" t="inlineStr"/>
      <c r="K637" t="inlineStr"/>
      <c r="L637" t="inlineStr"/>
      <c r="M637" t="inlineStr"/>
      <c r="N637" t="n">
        <v>227</v>
      </c>
      <c r="O637" t="inlineStr"/>
      <c r="P637" t="inlineStr"/>
      <c r="Q637" t="inlineStr"/>
      <c r="R637" t="inlineStr"/>
      <c r="S637" t="inlineStr"/>
      <c r="T637" t="n">
        <v>0</v>
      </c>
      <c r="U637" t="n">
        <v>500000000</v>
      </c>
      <c r="V637" t="inlineStr"/>
      <c r="W637" t="inlineStr">
        <is>
          <t>déterminé</t>
        </is>
      </c>
    </row>
    <row r="638" ht="15" customHeight="1">
      <c r="A638" s="154" t="inlineStr">
        <is>
          <t>Abattage / découpe</t>
        </is>
      </c>
      <c r="B638" t="inlineStr">
        <is>
          <t>C3 et alimentaire</t>
        </is>
      </c>
      <c r="C638" t="inlineStr">
        <is>
          <t>Viande bovine</t>
        </is>
      </c>
      <c r="D638" t="inlineStr">
        <is>
          <t>France</t>
        </is>
      </c>
      <c r="E638" t="inlineStr">
        <is>
          <t>2019</t>
        </is>
      </c>
      <c r="F638" t="inlineStr">
        <is>
          <t>kt</t>
        </is>
      </c>
      <c r="G638" t="inlineStr"/>
      <c r="H638" t="inlineStr"/>
      <c r="I638" t="inlineStr"/>
      <c r="J638" t="inlineStr"/>
      <c r="K638" t="inlineStr"/>
      <c r="L638" t="inlineStr"/>
      <c r="M638" t="inlineStr"/>
      <c r="N638" t="n">
        <v>849</v>
      </c>
      <c r="O638" t="inlineStr"/>
      <c r="P638" t="inlineStr"/>
      <c r="Q638" t="inlineStr"/>
      <c r="R638" t="inlineStr"/>
      <c r="S638" t="inlineStr"/>
      <c r="T638" t="n">
        <v>0</v>
      </c>
      <c r="U638" t="n">
        <v>500000000</v>
      </c>
      <c r="V638" t="inlineStr"/>
      <c r="W638" t="inlineStr">
        <is>
          <t>déterminé</t>
        </is>
      </c>
    </row>
    <row r="639" ht="15" customHeight="1">
      <c r="A639" s="154" t="inlineStr">
        <is>
          <t>Abattage / découpe</t>
        </is>
      </c>
      <c r="B639" t="inlineStr">
        <is>
          <t>Viande de veaux</t>
        </is>
      </c>
      <c r="C639" t="inlineStr">
        <is>
          <t>Viande bovine</t>
        </is>
      </c>
      <c r="D639" t="inlineStr">
        <is>
          <t>France</t>
        </is>
      </c>
      <c r="E639" t="inlineStr">
        <is>
          <t>2019</t>
        </is>
      </c>
      <c r="F639" t="inlineStr">
        <is>
          <t>kt</t>
        </is>
      </c>
      <c r="G639" t="inlineStr"/>
      <c r="H639" t="inlineStr"/>
      <c r="I639" t="inlineStr"/>
      <c r="J639" t="inlineStr"/>
      <c r="K639" t="inlineStr"/>
      <c r="L639" t="inlineStr"/>
      <c r="M639" t="inlineStr"/>
      <c r="N639" t="n">
        <v>127</v>
      </c>
      <c r="O639" t="inlineStr"/>
      <c r="P639" t="inlineStr"/>
      <c r="Q639" t="inlineStr"/>
      <c r="R639" t="inlineStr"/>
      <c r="S639" t="inlineStr"/>
      <c r="T639" t="n">
        <v>0</v>
      </c>
      <c r="U639" t="n">
        <v>500000000</v>
      </c>
      <c r="V639" t="inlineStr"/>
      <c r="W639" t="inlineStr">
        <is>
          <t>déterminé</t>
        </is>
      </c>
    </row>
    <row r="640" ht="15" customHeight="1">
      <c r="A640" s="154" t="inlineStr">
        <is>
          <t>Abattage / découpe</t>
        </is>
      </c>
      <c r="B640" t="inlineStr">
        <is>
          <t>Viande de gros bovins</t>
        </is>
      </c>
      <c r="C640" t="inlineStr">
        <is>
          <t>Viande bovine</t>
        </is>
      </c>
      <c r="D640" t="inlineStr">
        <is>
          <t>France</t>
        </is>
      </c>
      <c r="E640" t="inlineStr">
        <is>
          <t>2019</t>
        </is>
      </c>
      <c r="F640" t="inlineStr">
        <is>
          <t>kt</t>
        </is>
      </c>
      <c r="G640" t="inlineStr"/>
      <c r="H640" t="inlineStr"/>
      <c r="I640" t="inlineStr"/>
      <c r="J640" t="inlineStr"/>
      <c r="K640" t="inlineStr"/>
      <c r="L640" t="inlineStr"/>
      <c r="M640" t="inlineStr"/>
      <c r="N640" t="n">
        <v>867</v>
      </c>
      <c r="O640" t="inlineStr"/>
      <c r="P640" t="inlineStr"/>
      <c r="Q640" t="inlineStr"/>
      <c r="R640" t="inlineStr"/>
      <c r="S640" t="inlineStr"/>
      <c r="T640" t="n">
        <v>0</v>
      </c>
      <c r="U640" t="n">
        <v>500000000</v>
      </c>
      <c r="V640" t="inlineStr"/>
      <c r="W640" t="inlineStr">
        <is>
          <t>déterminé</t>
        </is>
      </c>
    </row>
    <row r="641" ht="15" customHeight="1">
      <c r="A641" s="154" t="inlineStr">
        <is>
          <t>Abattage / découpe</t>
        </is>
      </c>
      <c r="B641" t="inlineStr">
        <is>
          <t>Cuirs</t>
        </is>
      </c>
      <c r="C641" t="inlineStr">
        <is>
          <t>Viande bovine</t>
        </is>
      </c>
      <c r="D641" t="inlineStr">
        <is>
          <t>France</t>
        </is>
      </c>
      <c r="E641" t="inlineStr">
        <is>
          <t>2019</t>
        </is>
      </c>
      <c r="F641" t="inlineStr">
        <is>
          <t>kt</t>
        </is>
      </c>
      <c r="G641" t="inlineStr"/>
      <c r="H641" t="inlineStr"/>
      <c r="I641" t="inlineStr"/>
      <c r="J641" t="inlineStr"/>
      <c r="K641" t="inlineStr"/>
      <c r="L641" t="inlineStr"/>
      <c r="M641" t="inlineStr"/>
      <c r="N641" t="n">
        <v>146</v>
      </c>
      <c r="O641" t="inlineStr"/>
      <c r="P641" t="inlineStr"/>
      <c r="Q641" t="inlineStr"/>
      <c r="R641" t="inlineStr"/>
      <c r="S641" t="inlineStr"/>
      <c r="T641" t="n">
        <v>0</v>
      </c>
      <c r="U641" t="n">
        <v>500000000</v>
      </c>
      <c r="V641" t="inlineStr"/>
      <c r="W641" t="inlineStr">
        <is>
          <t>déterminé</t>
        </is>
      </c>
    </row>
    <row r="642" ht="15" customHeight="1">
      <c r="A642" s="154" t="inlineStr">
        <is>
          <t>Abattage / découpe</t>
        </is>
      </c>
      <c r="B642" t="inlineStr">
        <is>
          <t>Eau - ressuage</t>
        </is>
      </c>
      <c r="C642" t="inlineStr">
        <is>
          <t>Viande bovine</t>
        </is>
      </c>
      <c r="D642" t="inlineStr">
        <is>
          <t>France</t>
        </is>
      </c>
      <c r="E642" t="inlineStr">
        <is>
          <t>2019</t>
        </is>
      </c>
      <c r="F642" t="inlineStr">
        <is>
          <t>kt</t>
        </is>
      </c>
      <c r="G642" t="inlineStr"/>
      <c r="H642" t="inlineStr"/>
      <c r="I642" t="inlineStr"/>
      <c r="J642" t="inlineStr"/>
      <c r="K642" t="inlineStr"/>
      <c r="L642" t="inlineStr"/>
      <c r="M642" t="inlineStr"/>
      <c r="N642" t="n">
        <v>32</v>
      </c>
      <c r="O642" t="inlineStr"/>
      <c r="P642" t="inlineStr"/>
      <c r="Q642" t="inlineStr"/>
      <c r="R642" t="inlineStr"/>
      <c r="S642" t="inlineStr"/>
      <c r="T642" t="n">
        <v>0</v>
      </c>
      <c r="U642" t="n">
        <v>500000000</v>
      </c>
      <c r="V642" t="inlineStr"/>
      <c r="W642" t="inlineStr">
        <is>
          <t>déterminé</t>
        </is>
      </c>
    </row>
    <row r="643" ht="15" customHeight="1">
      <c r="A643" s="154" t="inlineStr">
        <is>
          <t>Abattage / découpe</t>
        </is>
      </c>
      <c r="B643" t="inlineStr">
        <is>
          <t>Carcasses</t>
        </is>
      </c>
      <c r="C643" t="inlineStr">
        <is>
          <t>Viande bovine</t>
        </is>
      </c>
      <c r="D643" t="inlineStr">
        <is>
          <t>France</t>
        </is>
      </c>
      <c r="E643" t="inlineStr">
        <is>
          <t>2019</t>
        </is>
      </c>
      <c r="F643" t="inlineStr">
        <is>
          <t>kt</t>
        </is>
      </c>
      <c r="G643" t="inlineStr"/>
      <c r="H643" t="inlineStr"/>
      <c r="I643" t="inlineStr"/>
      <c r="J643" t="inlineStr"/>
      <c r="K643" t="inlineStr"/>
      <c r="L643" t="inlineStr"/>
      <c r="M643" t="inlineStr"/>
      <c r="N643" t="n">
        <v>314</v>
      </c>
      <c r="O643" t="inlineStr"/>
      <c r="P643" t="inlineStr"/>
      <c r="Q643" t="inlineStr"/>
      <c r="R643" t="inlineStr"/>
      <c r="S643" t="inlineStr"/>
      <c r="T643" t="n">
        <v>0</v>
      </c>
      <c r="U643" t="n">
        <v>500000000</v>
      </c>
      <c r="V643" t="inlineStr"/>
      <c r="W643" t="inlineStr">
        <is>
          <t>déterminé</t>
        </is>
      </c>
    </row>
    <row r="644" ht="15" customHeight="1">
      <c r="A644" s="154" t="inlineStr">
        <is>
          <t>Abattage / découpe</t>
        </is>
      </c>
      <c r="B644" t="inlineStr">
        <is>
          <t>Viande</t>
        </is>
      </c>
      <c r="C644" t="inlineStr">
        <is>
          <t>Viande bovine</t>
        </is>
      </c>
      <c r="D644" t="inlineStr">
        <is>
          <t>France</t>
        </is>
      </c>
      <c r="E644" t="inlineStr">
        <is>
          <t>2019</t>
        </is>
      </c>
      <c r="F644" t="inlineStr">
        <is>
          <t>kt</t>
        </is>
      </c>
      <c r="G644" t="inlineStr"/>
      <c r="H644" t="inlineStr"/>
      <c r="I644" t="inlineStr"/>
      <c r="J644" t="inlineStr"/>
      <c r="K644" t="inlineStr"/>
      <c r="L644" t="inlineStr"/>
      <c r="M644" t="inlineStr"/>
      <c r="N644" t="n">
        <v>994</v>
      </c>
      <c r="O644" t="inlineStr"/>
      <c r="P644" t="inlineStr"/>
      <c r="Q644" t="inlineStr"/>
      <c r="R644" t="inlineStr"/>
      <c r="S644" t="inlineStr"/>
      <c r="T644" t="n">
        <v>0</v>
      </c>
      <c r="U644" t="n">
        <v>500000000</v>
      </c>
      <c r="V644" t="inlineStr"/>
      <c r="W644" t="inlineStr">
        <is>
          <t>déterminé</t>
        </is>
      </c>
    </row>
    <row r="645" ht="15" customHeight="1">
      <c r="A645" s="154" t="inlineStr">
        <is>
          <t>Abattage / découpe</t>
        </is>
      </c>
      <c r="B645" t="inlineStr">
        <is>
          <t>Morceaux</t>
        </is>
      </c>
      <c r="C645" t="inlineStr">
        <is>
          <t>Viande bovine</t>
        </is>
      </c>
      <c r="D645" t="inlineStr">
        <is>
          <t>France</t>
        </is>
      </c>
      <c r="E645" t="inlineStr">
        <is>
          <t>2019</t>
        </is>
      </c>
      <c r="F645" t="inlineStr">
        <is>
          <t>kt</t>
        </is>
      </c>
      <c r="G645" t="inlineStr"/>
      <c r="H645" t="inlineStr"/>
      <c r="I645" t="inlineStr"/>
      <c r="J645" t="inlineStr"/>
      <c r="K645" t="inlineStr"/>
      <c r="L645" t="inlineStr"/>
      <c r="M645" t="inlineStr"/>
      <c r="N645" t="n">
        <v>680</v>
      </c>
      <c r="O645" t="inlineStr"/>
      <c r="P645" t="inlineStr"/>
      <c r="Q645" t="inlineStr"/>
      <c r="R645" t="inlineStr"/>
      <c r="S645" t="inlineStr"/>
      <c r="T645" t="n">
        <v>0</v>
      </c>
      <c r="U645" t="n">
        <v>500000000</v>
      </c>
      <c r="V645" t="inlineStr"/>
      <c r="W645" t="inlineStr">
        <is>
          <t>déterminé</t>
        </is>
      </c>
    </row>
    <row r="646" ht="15" customHeight="1">
      <c r="A646" s="154" t="inlineStr">
        <is>
          <t>Abattage / découpe</t>
        </is>
      </c>
      <c r="B646" t="inlineStr">
        <is>
          <t>Matières de 1ère et 2nde transformation</t>
        </is>
      </c>
      <c r="C646" t="inlineStr">
        <is>
          <t>Viande bovine</t>
        </is>
      </c>
      <c r="D646" t="inlineStr">
        <is>
          <t>France</t>
        </is>
      </c>
      <c r="E646" t="inlineStr">
        <is>
          <t>2019</t>
        </is>
      </c>
      <c r="F646" t="inlineStr">
        <is>
          <t>kt</t>
        </is>
      </c>
      <c r="G646" t="inlineStr"/>
      <c r="H646" t="inlineStr"/>
      <c r="I646" t="inlineStr"/>
      <c r="J646" t="inlineStr"/>
      <c r="K646" t="inlineStr"/>
      <c r="L646" t="inlineStr"/>
      <c r="M646" t="inlineStr"/>
      <c r="N646" t="n">
        <v>2540</v>
      </c>
      <c r="O646" t="inlineStr"/>
      <c r="P646" t="inlineStr"/>
      <c r="Q646" t="inlineStr"/>
      <c r="R646" t="inlineStr"/>
      <c r="S646" t="inlineStr"/>
      <c r="T646" t="n">
        <v>0</v>
      </c>
      <c r="U646" t="n">
        <v>500000000</v>
      </c>
      <c r="V646" t="inlineStr"/>
      <c r="W646" t="inlineStr">
        <is>
          <t>déterminé</t>
        </is>
      </c>
    </row>
    <row r="647" ht="15" customHeight="1">
      <c r="A647" s="154" t="inlineStr">
        <is>
          <t>Abattage / découpe</t>
        </is>
      </c>
      <c r="B647" t="inlineStr">
        <is>
          <t>Coproduits</t>
        </is>
      </c>
      <c r="C647" t="inlineStr">
        <is>
          <t>Viande bovine</t>
        </is>
      </c>
      <c r="D647" t="inlineStr">
        <is>
          <t>France</t>
        </is>
      </c>
      <c r="E647" t="inlineStr">
        <is>
          <t>2019</t>
        </is>
      </c>
      <c r="F647" t="inlineStr">
        <is>
          <t>kt</t>
        </is>
      </c>
      <c r="G647" t="inlineStr"/>
      <c r="H647" t="inlineStr"/>
      <c r="I647" t="inlineStr"/>
      <c r="J647" t="inlineStr"/>
      <c r="K647" t="inlineStr"/>
      <c r="L647" t="inlineStr"/>
      <c r="M647" t="inlineStr"/>
      <c r="N647" t="n">
        <v>1210</v>
      </c>
      <c r="O647" t="inlineStr"/>
      <c r="P647" t="inlineStr"/>
      <c r="Q647" t="inlineStr"/>
      <c r="R647" t="inlineStr"/>
      <c r="S647" t="inlineStr"/>
      <c r="T647" t="n">
        <v>0</v>
      </c>
      <c r="U647" t="n">
        <v>500000000</v>
      </c>
      <c r="V647" t="inlineStr"/>
      <c r="W647" t="inlineStr">
        <is>
          <t>déterminé</t>
        </is>
      </c>
    </row>
    <row r="648" ht="15" customHeight="1">
      <c r="A648" s="154" t="inlineStr">
        <is>
          <t>Abattage / découpe</t>
        </is>
      </c>
      <c r="B648" t="inlineStr">
        <is>
          <t>Eau</t>
        </is>
      </c>
      <c r="C648" t="inlineStr">
        <is>
          <t>Viande bovine</t>
        </is>
      </c>
      <c r="D648" t="inlineStr">
        <is>
          <t>France</t>
        </is>
      </c>
      <c r="E648" t="inlineStr">
        <is>
          <t>2019</t>
        </is>
      </c>
      <c r="F648" t="inlineStr">
        <is>
          <t>kt</t>
        </is>
      </c>
      <c r="G648" t="inlineStr"/>
      <c r="H648" t="inlineStr"/>
      <c r="I648" t="inlineStr"/>
      <c r="J648" t="inlineStr"/>
      <c r="K648" t="inlineStr"/>
      <c r="L648" t="inlineStr"/>
      <c r="M648" t="inlineStr"/>
      <c r="N648" t="n">
        <v>32</v>
      </c>
      <c r="O648" t="inlineStr"/>
      <c r="P648" t="inlineStr"/>
      <c r="Q648" t="inlineStr"/>
      <c r="R648" t="inlineStr"/>
      <c r="S648" t="inlineStr"/>
      <c r="T648" t="n">
        <v>0</v>
      </c>
      <c r="U648" t="n">
        <v>500000000</v>
      </c>
      <c r="V648" t="inlineStr"/>
      <c r="W648" t="inlineStr">
        <is>
          <t>déterminé</t>
        </is>
      </c>
    </row>
    <row r="649" ht="15" customHeight="1">
      <c r="A649" s="154" t="inlineStr">
        <is>
          <t>Abattage / découpe de veaux</t>
        </is>
      </c>
      <c r="B649" t="inlineStr">
        <is>
          <t>Carcasses, fraîches</t>
        </is>
      </c>
      <c r="C649" t="inlineStr">
        <is>
          <t>Viande bovine</t>
        </is>
      </c>
      <c r="D649" t="inlineStr">
        <is>
          <t>France</t>
        </is>
      </c>
      <c r="E649" t="inlineStr">
        <is>
          <t>2019</t>
        </is>
      </c>
      <c r="F649" t="inlineStr">
        <is>
          <t>kt</t>
        </is>
      </c>
      <c r="G649" t="inlineStr"/>
      <c r="H649" t="inlineStr"/>
      <c r="I649" t="inlineStr"/>
      <c r="J649" t="inlineStr"/>
      <c r="K649" t="inlineStr"/>
      <c r="L649" t="inlineStr"/>
      <c r="M649" t="inlineStr"/>
      <c r="N649" t="n">
        <v>30.8</v>
      </c>
      <c r="O649" t="n">
        <v>0</v>
      </c>
      <c r="P649" t="n">
        <v>127</v>
      </c>
      <c r="Q649" t="inlineStr"/>
      <c r="R649" t="inlineStr"/>
      <c r="S649" t="inlineStr"/>
      <c r="T649" t="n">
        <v>0</v>
      </c>
      <c r="U649" t="n">
        <v>500000000</v>
      </c>
      <c r="V649" t="inlineStr"/>
      <c r="W649" t="inlineStr">
        <is>
          <t>libre</t>
        </is>
      </c>
    </row>
    <row r="650" ht="15" customHeight="1">
      <c r="A650" s="154" t="inlineStr">
        <is>
          <t>Abattage / découpe de veaux</t>
        </is>
      </c>
      <c r="B650" t="inlineStr">
        <is>
          <t>Morceaux, frais</t>
        </is>
      </c>
      <c r="C650" t="inlineStr">
        <is>
          <t>Viande bovine</t>
        </is>
      </c>
      <c r="D650" t="inlineStr">
        <is>
          <t>France</t>
        </is>
      </c>
      <c r="E650" t="inlineStr">
        <is>
          <t>2019</t>
        </is>
      </c>
      <c r="F650" t="inlineStr">
        <is>
          <t>kt</t>
        </is>
      </c>
      <c r="G650" t="inlineStr"/>
      <c r="H650" t="inlineStr"/>
      <c r="I650" t="inlineStr"/>
      <c r="J650" t="inlineStr"/>
      <c r="K650" t="inlineStr"/>
      <c r="L650" t="inlineStr"/>
      <c r="M650" t="inlineStr"/>
      <c r="N650" t="n">
        <v>82.2</v>
      </c>
      <c r="O650" t="n">
        <v>0</v>
      </c>
      <c r="P650" t="n">
        <v>127</v>
      </c>
      <c r="Q650" t="inlineStr"/>
      <c r="R650" t="inlineStr"/>
      <c r="S650" t="inlineStr"/>
      <c r="T650" t="n">
        <v>0</v>
      </c>
      <c r="U650" t="n">
        <v>500000000</v>
      </c>
      <c r="V650" t="inlineStr"/>
      <c r="W650" t="inlineStr">
        <is>
          <t>libre</t>
        </is>
      </c>
    </row>
    <row r="651" ht="15" customHeight="1">
      <c r="A651" s="154" t="inlineStr">
        <is>
          <t>Abattage / découpe de veaux</t>
        </is>
      </c>
      <c r="B651" t="inlineStr">
        <is>
          <t>Morceaux, congelés</t>
        </is>
      </c>
      <c r="C651" t="inlineStr">
        <is>
          <t>Viande bovine</t>
        </is>
      </c>
      <c r="D651" t="inlineStr">
        <is>
          <t>France</t>
        </is>
      </c>
      <c r="E651" t="inlineStr">
        <is>
          <t>2019</t>
        </is>
      </c>
      <c r="F651" t="inlineStr">
        <is>
          <t>kt</t>
        </is>
      </c>
      <c r="G651" t="inlineStr"/>
      <c r="H651" t="inlineStr"/>
      <c r="I651" t="inlineStr"/>
      <c r="J651" t="inlineStr"/>
      <c r="K651" t="inlineStr"/>
      <c r="L651" t="inlineStr"/>
      <c r="M651" t="inlineStr"/>
      <c r="N651" t="n">
        <v>13.8</v>
      </c>
      <c r="O651" t="n">
        <v>0</v>
      </c>
      <c r="P651" t="n">
        <v>127</v>
      </c>
      <c r="Q651" t="inlineStr"/>
      <c r="R651" t="inlineStr"/>
      <c r="S651" t="inlineStr"/>
      <c r="T651" t="n">
        <v>0</v>
      </c>
      <c r="U651" t="n">
        <v>500000000</v>
      </c>
      <c r="V651" t="inlineStr"/>
      <c r="W651" t="inlineStr">
        <is>
          <t>libre</t>
        </is>
      </c>
    </row>
    <row r="652" ht="15" customHeight="1">
      <c r="A652" s="154" t="inlineStr">
        <is>
          <t>Abattage / découpe de veaux</t>
        </is>
      </c>
      <c r="B652" t="inlineStr">
        <is>
          <t>Abats</t>
        </is>
      </c>
      <c r="C652" t="inlineStr">
        <is>
          <t>Viande bovine</t>
        </is>
      </c>
      <c r="D652" t="inlineStr">
        <is>
          <t>France</t>
        </is>
      </c>
      <c r="E652" t="inlineStr">
        <is>
          <t>2019</t>
        </is>
      </c>
      <c r="F652" t="inlineStr">
        <is>
          <t>kt</t>
        </is>
      </c>
      <c r="G652" t="inlineStr">
        <is>
          <t>Rendement en abats de l'abattage-découpe de veaux = 9,51 % (Blézat)</t>
        </is>
      </c>
      <c r="H652" t="inlineStr">
        <is>
          <t>Blézat</t>
        </is>
      </c>
      <c r="I652" t="inlineStr">
        <is>
          <t>0</t>
        </is>
      </c>
      <c r="J652" t="inlineStr">
        <is>
          <t>Rendement</t>
        </is>
      </c>
      <c r="K652" t="inlineStr">
        <is>
          <t>Rendement en abats de l'abattage-découpe de veaux</t>
        </is>
      </c>
      <c r="L652" t="inlineStr">
        <is>
          <t>Anatomie - Blézat</t>
        </is>
      </c>
      <c r="M652" t="inlineStr">
        <is>
          <t>0</t>
        </is>
      </c>
      <c r="N652" t="n">
        <v>29.7</v>
      </c>
      <c r="O652" t="inlineStr"/>
      <c r="P652" t="inlineStr"/>
      <c r="Q652" t="inlineStr"/>
      <c r="R652" t="inlineStr"/>
      <c r="S652" t="inlineStr"/>
      <c r="T652" t="n">
        <v>0</v>
      </c>
      <c r="U652" t="n">
        <v>500000000</v>
      </c>
      <c r="V652" t="inlineStr"/>
      <c r="W652" t="inlineStr">
        <is>
          <t>déterminé</t>
        </is>
      </c>
    </row>
    <row r="653" ht="15" customHeight="1">
      <c r="A653" s="154" t="inlineStr">
        <is>
          <t>Abattage / découpe de veaux</t>
        </is>
      </c>
      <c r="B653" t="inlineStr">
        <is>
          <t>C1</t>
        </is>
      </c>
      <c r="C653" t="inlineStr">
        <is>
          <t>Viande bovine</t>
        </is>
      </c>
      <c r="D653" t="inlineStr">
        <is>
          <t>France</t>
        </is>
      </c>
      <c r="E653" t="inlineStr">
        <is>
          <t>2019</t>
        </is>
      </c>
      <c r="F653" t="inlineStr">
        <is>
          <t>kt</t>
        </is>
      </c>
      <c r="G653" t="inlineStr">
        <is>
          <t>Rendement en coproduits C1 de l'abattage-découpe de veaux = 5,63 % (Blézat)</t>
        </is>
      </c>
      <c r="H653" t="inlineStr">
        <is>
          <t>Blézat</t>
        </is>
      </c>
      <c r="I653" t="inlineStr">
        <is>
          <t>0</t>
        </is>
      </c>
      <c r="J653" t="inlineStr">
        <is>
          <t>Rendement</t>
        </is>
      </c>
      <c r="K653" t="inlineStr">
        <is>
          <t>Rendement en coproduits C1 de l'abattage-découpe de veaux</t>
        </is>
      </c>
      <c r="L653" t="inlineStr">
        <is>
          <t>Anatomie - Blézat</t>
        </is>
      </c>
      <c r="M653" t="inlineStr">
        <is>
          <t>0</t>
        </is>
      </c>
      <c r="N653" t="n">
        <v>17.6</v>
      </c>
      <c r="O653" t="inlineStr"/>
      <c r="P653" t="inlineStr"/>
      <c r="Q653" t="inlineStr"/>
      <c r="R653" t="inlineStr"/>
      <c r="S653" t="inlineStr"/>
      <c r="T653" t="n">
        <v>0</v>
      </c>
      <c r="U653" t="n">
        <v>500000000</v>
      </c>
      <c r="V653" t="inlineStr"/>
      <c r="W653" t="inlineStr">
        <is>
          <t>déterminé</t>
        </is>
      </c>
    </row>
    <row r="654" ht="15" customHeight="1">
      <c r="A654" s="154" t="inlineStr">
        <is>
          <t>Abattage / découpe de veaux</t>
        </is>
      </c>
      <c r="B654" t="inlineStr">
        <is>
          <t>C2</t>
        </is>
      </c>
      <c r="C654" t="inlineStr">
        <is>
          <t>Viande bovine</t>
        </is>
      </c>
      <c r="D654" t="inlineStr">
        <is>
          <t>France</t>
        </is>
      </c>
      <c r="E654" t="inlineStr">
        <is>
          <t>2019</t>
        </is>
      </c>
      <c r="F654" t="inlineStr">
        <is>
          <t>kt</t>
        </is>
      </c>
      <c r="G654" t="inlineStr">
        <is>
          <t>Rendement en coproduits C2 de l'abattage-découpe de veaux = 0 % (Blézat)</t>
        </is>
      </c>
      <c r="H654" t="inlineStr">
        <is>
          <t>Blézat</t>
        </is>
      </c>
      <c r="I654" t="inlineStr">
        <is>
          <t>0</t>
        </is>
      </c>
      <c r="J654" t="inlineStr">
        <is>
          <t>Rendement</t>
        </is>
      </c>
      <c r="K654" t="inlineStr">
        <is>
          <t>Rendement en coproduits C2 de l'abattage-découpe de veaux</t>
        </is>
      </c>
      <c r="L654" t="inlineStr">
        <is>
          <t>Anatomie - Blézat</t>
        </is>
      </c>
      <c r="M654" t="inlineStr">
        <is>
          <t>0</t>
        </is>
      </c>
      <c r="N654" t="n">
        <v>0</v>
      </c>
      <c r="O654" t="inlineStr"/>
      <c r="P654" t="inlineStr"/>
      <c r="Q654" t="inlineStr"/>
      <c r="R654" t="inlineStr"/>
      <c r="S654" t="inlineStr"/>
      <c r="T654" t="n">
        <v>0</v>
      </c>
      <c r="U654" t="n">
        <v>500000000</v>
      </c>
      <c r="V654" t="inlineStr"/>
      <c r="W654" t="inlineStr">
        <is>
          <t>déterminé</t>
        </is>
      </c>
    </row>
    <row r="655" ht="15" customHeight="1">
      <c r="A655" s="154" t="inlineStr">
        <is>
          <t>Abattage / découpe de veaux</t>
        </is>
      </c>
      <c r="B655" t="inlineStr">
        <is>
          <t>C3 et alimentaire</t>
        </is>
      </c>
      <c r="C655" t="inlineStr">
        <is>
          <t>Viande bovine</t>
        </is>
      </c>
      <c r="D655" t="inlineStr">
        <is>
          <t>France</t>
        </is>
      </c>
      <c r="E655" t="inlineStr">
        <is>
          <t>2019</t>
        </is>
      </c>
      <c r="F655" t="inlineStr">
        <is>
          <t>kt</t>
        </is>
      </c>
      <c r="G655" t="inlineStr">
        <is>
          <t>Rendement en coproduits C3 et alimentaire de l'abattage-découpe de veaux = 36,59 % (Blézat)</t>
        </is>
      </c>
      <c r="H655" t="inlineStr">
        <is>
          <t>Blézat</t>
        </is>
      </c>
      <c r="I655" t="inlineStr">
        <is>
          <t>0</t>
        </is>
      </c>
      <c r="J655" t="inlineStr">
        <is>
          <t>Rendement</t>
        </is>
      </c>
      <c r="K655" t="inlineStr">
        <is>
          <t>Rendement en coproduits C3 et alimentaire de l'abattage-découpe de veaux</t>
        </is>
      </c>
      <c r="L655" t="inlineStr">
        <is>
          <t>Anatomie - Blézat</t>
        </is>
      </c>
      <c r="M655" t="inlineStr">
        <is>
          <t>0</t>
        </is>
      </c>
      <c r="N655" t="n">
        <v>114</v>
      </c>
      <c r="O655" t="inlineStr"/>
      <c r="P655" t="inlineStr"/>
      <c r="Q655" t="inlineStr"/>
      <c r="R655" t="inlineStr"/>
      <c r="S655" t="inlineStr"/>
      <c r="T655" t="n">
        <v>0</v>
      </c>
      <c r="U655" t="n">
        <v>500000000</v>
      </c>
      <c r="V655" t="inlineStr"/>
      <c r="W655" t="inlineStr">
        <is>
          <t>déterminé</t>
        </is>
      </c>
    </row>
    <row r="656" ht="15" customHeight="1">
      <c r="A656" s="154" t="inlineStr">
        <is>
          <t>Abattage / découpe de veaux</t>
        </is>
      </c>
      <c r="B656" t="inlineStr">
        <is>
          <t>Viande de veaux</t>
        </is>
      </c>
      <c r="C656" t="inlineStr">
        <is>
          <t>Viande bovine</t>
        </is>
      </c>
      <c r="D656" t="inlineStr">
        <is>
          <t>France</t>
        </is>
      </c>
      <c r="E656" t="inlineStr">
        <is>
          <t>2019</t>
        </is>
      </c>
      <c r="F656" t="inlineStr">
        <is>
          <t>kt</t>
        </is>
      </c>
      <c r="G656" t="inlineStr">
        <is>
          <t>Rendement en viande de l'abattage-découpe de veaux = 40,61 % (Blézat)</t>
        </is>
      </c>
      <c r="H656" t="inlineStr">
        <is>
          <t>Blézat</t>
        </is>
      </c>
      <c r="I656" t="inlineStr">
        <is>
          <t>0</t>
        </is>
      </c>
      <c r="J656" t="inlineStr">
        <is>
          <t>Rendement</t>
        </is>
      </c>
      <c r="K656" t="inlineStr">
        <is>
          <t>Rendement en viande de l'abattage-découpe de veaux</t>
        </is>
      </c>
      <c r="L656" t="inlineStr">
        <is>
          <t>Anatomie - Blézat</t>
        </is>
      </c>
      <c r="M656" t="inlineStr">
        <is>
          <t>0</t>
        </is>
      </c>
      <c r="N656" t="n">
        <v>127</v>
      </c>
      <c r="O656" t="inlineStr"/>
      <c r="P656" t="inlineStr"/>
      <c r="Q656" t="inlineStr"/>
      <c r="R656" t="inlineStr"/>
      <c r="S656" t="inlineStr"/>
      <c r="T656" t="n">
        <v>0</v>
      </c>
      <c r="U656" t="n">
        <v>500000000</v>
      </c>
      <c r="V656" t="inlineStr"/>
      <c r="W656" t="inlineStr">
        <is>
          <t>déterminé</t>
        </is>
      </c>
    </row>
    <row r="657" ht="15" customHeight="1">
      <c r="A657" s="154" t="inlineStr">
        <is>
          <t>Abattage / découpe de veaux</t>
        </is>
      </c>
      <c r="B657" t="inlineStr">
        <is>
          <t>Viande de gros bovins</t>
        </is>
      </c>
      <c r="C657" t="inlineStr">
        <is>
          <t>Viande bovine</t>
        </is>
      </c>
      <c r="D657" t="inlineStr">
        <is>
          <t>France</t>
        </is>
      </c>
      <c r="E657" t="inlineStr">
        <is>
          <t>2019</t>
        </is>
      </c>
      <c r="F657" t="inlineStr">
        <is>
          <t>kt</t>
        </is>
      </c>
      <c r="G657" t="inlineStr"/>
      <c r="H657" t="inlineStr"/>
      <c r="I657" t="inlineStr"/>
      <c r="J657" t="inlineStr"/>
      <c r="K657" t="inlineStr"/>
      <c r="L657" t="inlineStr"/>
      <c r="M657" t="inlineStr"/>
      <c r="N657" t="n">
        <v>0</v>
      </c>
      <c r="O657" t="inlineStr"/>
      <c r="P657" t="inlineStr"/>
      <c r="Q657" t="inlineStr"/>
      <c r="R657" t="inlineStr"/>
      <c r="S657" t="inlineStr"/>
      <c r="T657" t="n">
        <v>0</v>
      </c>
      <c r="U657" t="n">
        <v>500000000</v>
      </c>
      <c r="V657" t="inlineStr"/>
      <c r="W657" t="inlineStr">
        <is>
          <t>déterminé</t>
        </is>
      </c>
    </row>
    <row r="658" ht="15" customHeight="1">
      <c r="A658" s="154" t="inlineStr">
        <is>
          <t>Abattage / découpe de veaux</t>
        </is>
      </c>
      <c r="B658" t="inlineStr">
        <is>
          <t>Cuirs</t>
        </is>
      </c>
      <c r="C658" t="inlineStr">
        <is>
          <t>Viande bovine</t>
        </is>
      </c>
      <c r="D658" t="inlineStr">
        <is>
          <t>France</t>
        </is>
      </c>
      <c r="E658" t="inlineStr">
        <is>
          <t>2019</t>
        </is>
      </c>
      <c r="F658" t="inlineStr">
        <is>
          <t>kt</t>
        </is>
      </c>
      <c r="G658" t="inlineStr">
        <is>
          <t>Rendement en cuirs de l'abattage-découpe de veaux = 6,49 % (Blézat)</t>
        </is>
      </c>
      <c r="H658" t="inlineStr">
        <is>
          <t>Blézat</t>
        </is>
      </c>
      <c r="I658" t="inlineStr">
        <is>
          <t>0</t>
        </is>
      </c>
      <c r="J658" t="inlineStr">
        <is>
          <t>Rendement</t>
        </is>
      </c>
      <c r="K658" t="inlineStr">
        <is>
          <t>Rendement en cuirs de l'abattage-découpe de veaux</t>
        </is>
      </c>
      <c r="L658" t="inlineStr">
        <is>
          <t>Anatomie - Blézat</t>
        </is>
      </c>
      <c r="M658" t="inlineStr">
        <is>
          <t>0</t>
        </is>
      </c>
      <c r="N658" t="n">
        <v>20.3</v>
      </c>
      <c r="O658" t="inlineStr"/>
      <c r="P658" t="inlineStr"/>
      <c r="Q658" t="inlineStr"/>
      <c r="R658" t="inlineStr"/>
      <c r="S658" t="inlineStr"/>
      <c r="T658" t="n">
        <v>0</v>
      </c>
      <c r="U658" t="n">
        <v>500000000</v>
      </c>
      <c r="V658" t="inlineStr"/>
      <c r="W658" t="inlineStr">
        <is>
          <t>déterminé</t>
        </is>
      </c>
    </row>
    <row r="659" ht="15" customHeight="1">
      <c r="A659" s="154" t="inlineStr">
        <is>
          <t>Abattage / découpe de veaux</t>
        </is>
      </c>
      <c r="B659" t="inlineStr">
        <is>
          <t>Eau - ressuage</t>
        </is>
      </c>
      <c r="C659" t="inlineStr">
        <is>
          <t>Viande bovine</t>
        </is>
      </c>
      <c r="D659" t="inlineStr">
        <is>
          <t>France</t>
        </is>
      </c>
      <c r="E659" t="inlineStr">
        <is>
          <t>2019</t>
        </is>
      </c>
      <c r="F659" t="inlineStr">
        <is>
          <t>kt</t>
        </is>
      </c>
      <c r="G659" t="inlineStr">
        <is>
          <t>Pertes en eau de l'abattage-découpe de veaux = 1,17 % (Blézat)</t>
        </is>
      </c>
      <c r="H659" t="inlineStr">
        <is>
          <t>Blézat</t>
        </is>
      </c>
      <c r="I659" t="inlineStr">
        <is>
          <t>0</t>
        </is>
      </c>
      <c r="J659" t="inlineStr">
        <is>
          <t>Rendement</t>
        </is>
      </c>
      <c r="K659" t="inlineStr">
        <is>
          <t>Pertes en eau de l'abattage-découpe de veaux</t>
        </is>
      </c>
      <c r="L659" t="inlineStr">
        <is>
          <t>Anatomie - Blézat</t>
        </is>
      </c>
      <c r="M659" t="inlineStr">
        <is>
          <t>0</t>
        </is>
      </c>
      <c r="N659" t="n">
        <v>3.65</v>
      </c>
      <c r="O659" t="inlineStr"/>
      <c r="P659" t="inlineStr"/>
      <c r="Q659" t="inlineStr"/>
      <c r="R659" t="inlineStr"/>
      <c r="S659" t="inlineStr"/>
      <c r="T659" t="n">
        <v>0</v>
      </c>
      <c r="U659" t="n">
        <v>500000000</v>
      </c>
      <c r="V659" t="inlineStr"/>
      <c r="W659" t="inlineStr">
        <is>
          <t>déterminé</t>
        </is>
      </c>
    </row>
    <row r="660" ht="15" customHeight="1">
      <c r="A660" s="154" t="inlineStr">
        <is>
          <t>Abattage / découpe de veaux</t>
        </is>
      </c>
      <c r="B660" t="inlineStr">
        <is>
          <t>Carcasses</t>
        </is>
      </c>
      <c r="C660" t="inlineStr">
        <is>
          <t>Viande bovine</t>
        </is>
      </c>
      <c r="D660" t="inlineStr">
        <is>
          <t>France</t>
        </is>
      </c>
      <c r="E660" t="inlineStr">
        <is>
          <t>2019</t>
        </is>
      </c>
      <c r="F660" t="inlineStr">
        <is>
          <t>kt</t>
        </is>
      </c>
      <c r="G660" t="inlineStr"/>
      <c r="H660" t="inlineStr"/>
      <c r="I660" t="inlineStr"/>
      <c r="J660" t="inlineStr"/>
      <c r="K660" t="inlineStr"/>
      <c r="L660" t="inlineStr"/>
      <c r="M660" t="inlineStr"/>
      <c r="N660" t="n">
        <v>30.8</v>
      </c>
      <c r="O660" t="n">
        <v>0</v>
      </c>
      <c r="P660" t="n">
        <v>127</v>
      </c>
      <c r="Q660" t="inlineStr"/>
      <c r="R660" t="inlineStr"/>
      <c r="S660" t="inlineStr"/>
      <c r="T660" t="n">
        <v>0</v>
      </c>
      <c r="U660" t="n">
        <v>500000000</v>
      </c>
      <c r="V660" t="inlineStr"/>
      <c r="W660" t="inlineStr">
        <is>
          <t>libre</t>
        </is>
      </c>
    </row>
    <row r="661" ht="15" customHeight="1">
      <c r="A661" s="154" t="inlineStr">
        <is>
          <t>Abattage / découpe de veaux</t>
        </is>
      </c>
      <c r="B661" t="inlineStr">
        <is>
          <t>Viande</t>
        </is>
      </c>
      <c r="C661" t="inlineStr">
        <is>
          <t>Viande bovine</t>
        </is>
      </c>
      <c r="D661" t="inlineStr">
        <is>
          <t>France</t>
        </is>
      </c>
      <c r="E661" t="inlineStr">
        <is>
          <t>2019</t>
        </is>
      </c>
      <c r="F661" t="inlineStr">
        <is>
          <t>kt</t>
        </is>
      </c>
      <c r="G661" t="inlineStr"/>
      <c r="H661" t="inlineStr"/>
      <c r="I661" t="inlineStr"/>
      <c r="J661" t="inlineStr"/>
      <c r="K661" t="inlineStr"/>
      <c r="L661" t="inlineStr"/>
      <c r="M661" t="inlineStr"/>
      <c r="N661" t="n">
        <v>127</v>
      </c>
      <c r="O661" t="inlineStr"/>
      <c r="P661" t="inlineStr"/>
      <c r="Q661" t="inlineStr"/>
      <c r="R661" t="inlineStr"/>
      <c r="S661" t="inlineStr"/>
      <c r="T661" t="n">
        <v>0</v>
      </c>
      <c r="U661" t="n">
        <v>500000000</v>
      </c>
      <c r="V661" t="inlineStr"/>
      <c r="W661" t="inlineStr">
        <is>
          <t>déterminé</t>
        </is>
      </c>
    </row>
    <row r="662" ht="15" customHeight="1">
      <c r="A662" s="154" t="inlineStr">
        <is>
          <t>Abattage / découpe de veaux</t>
        </is>
      </c>
      <c r="B662" t="inlineStr">
        <is>
          <t>Morceaux</t>
        </is>
      </c>
      <c r="C662" t="inlineStr">
        <is>
          <t>Viande bovine</t>
        </is>
      </c>
      <c r="D662" t="inlineStr">
        <is>
          <t>France</t>
        </is>
      </c>
      <c r="E662" t="inlineStr">
        <is>
          <t>2019</t>
        </is>
      </c>
      <c r="F662" t="inlineStr">
        <is>
          <t>kt</t>
        </is>
      </c>
      <c r="G662" t="inlineStr"/>
      <c r="H662" t="inlineStr"/>
      <c r="I662" t="inlineStr"/>
      <c r="J662" t="inlineStr"/>
      <c r="K662" t="inlineStr"/>
      <c r="L662" t="inlineStr"/>
      <c r="M662" t="inlineStr"/>
      <c r="N662" t="n">
        <v>96</v>
      </c>
      <c r="O662" t="n">
        <v>0</v>
      </c>
      <c r="P662" t="n">
        <v>127</v>
      </c>
      <c r="Q662" t="inlineStr"/>
      <c r="R662" t="inlineStr"/>
      <c r="S662" t="inlineStr"/>
      <c r="T662" t="n">
        <v>0</v>
      </c>
      <c r="U662" t="n">
        <v>500000000</v>
      </c>
      <c r="V662" t="inlineStr"/>
      <c r="W662" t="inlineStr">
        <is>
          <t>libre</t>
        </is>
      </c>
    </row>
    <row r="663" ht="15" customHeight="1">
      <c r="A663" s="154" t="inlineStr">
        <is>
          <t>Abattage / découpe de veaux</t>
        </is>
      </c>
      <c r="B663" t="inlineStr">
        <is>
          <t>Matières de 1ère et 2nde transformation</t>
        </is>
      </c>
      <c r="C663" t="inlineStr">
        <is>
          <t>Viande bovine</t>
        </is>
      </c>
      <c r="D663" t="inlineStr">
        <is>
          <t>France</t>
        </is>
      </c>
      <c r="E663" t="inlineStr">
        <is>
          <t>2019</t>
        </is>
      </c>
      <c r="F663" t="inlineStr">
        <is>
          <t>kt</t>
        </is>
      </c>
      <c r="G663" t="inlineStr"/>
      <c r="H663" t="inlineStr"/>
      <c r="I663" t="inlineStr"/>
      <c r="J663" t="inlineStr"/>
      <c r="K663" t="inlineStr"/>
      <c r="L663" t="inlineStr"/>
      <c r="M663" t="inlineStr"/>
      <c r="N663" t="n">
        <v>309</v>
      </c>
      <c r="O663" t="inlineStr"/>
      <c r="P663" t="inlineStr"/>
      <c r="Q663" t="inlineStr"/>
      <c r="R663" t="inlineStr"/>
      <c r="S663" t="inlineStr"/>
      <c r="T663" t="n">
        <v>0</v>
      </c>
      <c r="U663" t="n">
        <v>500000000</v>
      </c>
      <c r="V663" t="inlineStr"/>
      <c r="W663" t="inlineStr">
        <is>
          <t>déterminé</t>
        </is>
      </c>
    </row>
    <row r="664" ht="15" customHeight="1">
      <c r="A664" s="154" t="inlineStr">
        <is>
          <t>Abattage / découpe de veaux</t>
        </is>
      </c>
      <c r="B664" t="inlineStr">
        <is>
          <t>Coproduits</t>
        </is>
      </c>
      <c r="C664" t="inlineStr">
        <is>
          <t>Viande bovine</t>
        </is>
      </c>
      <c r="D664" t="inlineStr">
        <is>
          <t>France</t>
        </is>
      </c>
      <c r="E664" t="inlineStr">
        <is>
          <t>2019</t>
        </is>
      </c>
      <c r="F664" t="inlineStr">
        <is>
          <t>kt</t>
        </is>
      </c>
      <c r="G664" t="inlineStr"/>
      <c r="H664" t="inlineStr"/>
      <c r="I664" t="inlineStr"/>
      <c r="J664" t="inlineStr"/>
      <c r="K664" t="inlineStr"/>
      <c r="L664" t="inlineStr"/>
      <c r="M664" t="inlineStr"/>
      <c r="N664" t="n">
        <v>132</v>
      </c>
      <c r="O664" t="inlineStr"/>
      <c r="P664" t="inlineStr"/>
      <c r="Q664" t="inlineStr"/>
      <c r="R664" t="inlineStr"/>
      <c r="S664" t="inlineStr"/>
      <c r="T664" t="n">
        <v>0</v>
      </c>
      <c r="U664" t="n">
        <v>500000000</v>
      </c>
      <c r="V664" t="inlineStr"/>
      <c r="W664" t="inlineStr">
        <is>
          <t>déterminé</t>
        </is>
      </c>
    </row>
    <row r="665" ht="15" customHeight="1">
      <c r="A665" s="154" t="inlineStr">
        <is>
          <t>Abattage / découpe de veaux</t>
        </is>
      </c>
      <c r="B665" t="inlineStr">
        <is>
          <t>Eau</t>
        </is>
      </c>
      <c r="C665" t="inlineStr">
        <is>
          <t>Viande bovine</t>
        </is>
      </c>
      <c r="D665" t="inlineStr">
        <is>
          <t>France</t>
        </is>
      </c>
      <c r="E665" t="inlineStr">
        <is>
          <t>2019</t>
        </is>
      </c>
      <c r="F665" t="inlineStr">
        <is>
          <t>kt</t>
        </is>
      </c>
      <c r="G665" t="inlineStr"/>
      <c r="H665" t="inlineStr"/>
      <c r="I665" t="inlineStr"/>
      <c r="J665" t="inlineStr"/>
      <c r="K665" t="inlineStr"/>
      <c r="L665" t="inlineStr"/>
      <c r="M665" t="inlineStr"/>
      <c r="N665" t="n">
        <v>3.65</v>
      </c>
      <c r="O665" t="inlineStr"/>
      <c r="P665" t="inlineStr"/>
      <c r="Q665" t="inlineStr"/>
      <c r="R665" t="inlineStr"/>
      <c r="S665" t="inlineStr"/>
      <c r="T665" t="n">
        <v>0</v>
      </c>
      <c r="U665" t="n">
        <v>500000000</v>
      </c>
      <c r="V665" t="inlineStr"/>
      <c r="W665" t="inlineStr">
        <is>
          <t>déterminé</t>
        </is>
      </c>
    </row>
    <row r="666" ht="15" customHeight="1">
      <c r="A666" s="154" t="inlineStr">
        <is>
          <t>Abattage / découpe de gros bovins</t>
        </is>
      </c>
      <c r="B666" t="inlineStr">
        <is>
          <t>Carcasses, fraîches</t>
        </is>
      </c>
      <c r="C666" t="inlineStr">
        <is>
          <t>Viande bovine</t>
        </is>
      </c>
      <c r="D666" t="inlineStr">
        <is>
          <t>France</t>
        </is>
      </c>
      <c r="E666" t="inlineStr">
        <is>
          <t>2019</t>
        </is>
      </c>
      <c r="F666" t="inlineStr">
        <is>
          <t>kt</t>
        </is>
      </c>
      <c r="G666" t="inlineStr"/>
      <c r="H666" t="inlineStr"/>
      <c r="I666" t="inlineStr"/>
      <c r="J666" t="inlineStr"/>
      <c r="K666" t="inlineStr"/>
      <c r="L666" t="inlineStr"/>
      <c r="M666" t="inlineStr"/>
      <c r="N666" t="n">
        <v>283</v>
      </c>
      <c r="O666" t="n">
        <v>187</v>
      </c>
      <c r="P666" t="n">
        <v>314</v>
      </c>
      <c r="Q666" t="inlineStr"/>
      <c r="R666" t="inlineStr"/>
      <c r="S666" t="inlineStr"/>
      <c r="T666" t="n">
        <v>0</v>
      </c>
      <c r="U666" t="n">
        <v>500000000</v>
      </c>
      <c r="V666" t="inlineStr"/>
      <c r="W666" t="inlineStr">
        <is>
          <t>libre</t>
        </is>
      </c>
    </row>
    <row r="667" ht="15" customHeight="1">
      <c r="A667" s="154" t="inlineStr">
        <is>
          <t>Abattage / découpe de gros bovins</t>
        </is>
      </c>
      <c r="B667" t="inlineStr">
        <is>
          <t>Morceaux, frais</t>
        </is>
      </c>
      <c r="C667" t="inlineStr">
        <is>
          <t>Viande bovine</t>
        </is>
      </c>
      <c r="D667" t="inlineStr">
        <is>
          <t>France</t>
        </is>
      </c>
      <c r="E667" t="inlineStr">
        <is>
          <t>2019</t>
        </is>
      </c>
      <c r="F667" t="inlineStr">
        <is>
          <t>kt</t>
        </is>
      </c>
      <c r="G667" t="inlineStr"/>
      <c r="H667" t="inlineStr"/>
      <c r="I667" t="inlineStr"/>
      <c r="J667" t="inlineStr"/>
      <c r="K667" t="inlineStr"/>
      <c r="L667" t="inlineStr"/>
      <c r="M667" t="inlineStr"/>
      <c r="N667" t="n">
        <v>357</v>
      </c>
      <c r="O667" t="n">
        <v>312</v>
      </c>
      <c r="P667" t="n">
        <v>439</v>
      </c>
      <c r="Q667" t="inlineStr"/>
      <c r="R667" t="inlineStr"/>
      <c r="S667" t="inlineStr"/>
      <c r="T667" t="n">
        <v>0</v>
      </c>
      <c r="U667" t="n">
        <v>500000000</v>
      </c>
      <c r="V667" t="inlineStr"/>
      <c r="W667" t="inlineStr">
        <is>
          <t>libre</t>
        </is>
      </c>
    </row>
    <row r="668" ht="15" customHeight="1">
      <c r="A668" s="154" t="inlineStr">
        <is>
          <t>Abattage / découpe de gros bovins</t>
        </is>
      </c>
      <c r="B668" t="inlineStr">
        <is>
          <t>Morceaux, congelés</t>
        </is>
      </c>
      <c r="C668" t="inlineStr">
        <is>
          <t>Viande bovine</t>
        </is>
      </c>
      <c r="D668" t="inlineStr">
        <is>
          <t>France</t>
        </is>
      </c>
      <c r="E668" t="inlineStr">
        <is>
          <t>2019</t>
        </is>
      </c>
      <c r="F668" t="inlineStr">
        <is>
          <t>kt</t>
        </is>
      </c>
      <c r="G668" t="inlineStr"/>
      <c r="H668" t="inlineStr"/>
      <c r="I668" t="inlineStr"/>
      <c r="J668" t="inlineStr"/>
      <c r="K668" t="inlineStr"/>
      <c r="L668" t="inlineStr"/>
      <c r="M668" t="inlineStr"/>
      <c r="N668" t="n">
        <v>227</v>
      </c>
      <c r="O668" t="n">
        <v>114</v>
      </c>
      <c r="P668" t="n">
        <v>241</v>
      </c>
      <c r="Q668" t="inlineStr"/>
      <c r="R668" t="inlineStr"/>
      <c r="S668" t="inlineStr"/>
      <c r="T668" t="n">
        <v>0</v>
      </c>
      <c r="U668" t="n">
        <v>500000000</v>
      </c>
      <c r="V668" t="inlineStr"/>
      <c r="W668" t="inlineStr">
        <is>
          <t>libre</t>
        </is>
      </c>
    </row>
    <row r="669" ht="15" customHeight="1">
      <c r="A669" s="154" t="inlineStr">
        <is>
          <t>Abattage / découpe de gros bovins</t>
        </is>
      </c>
      <c r="B669" t="inlineStr">
        <is>
          <t>Abats</t>
        </is>
      </c>
      <c r="C669" t="inlineStr">
        <is>
          <t>Viande bovine</t>
        </is>
      </c>
      <c r="D669" t="inlineStr">
        <is>
          <t>France</t>
        </is>
      </c>
      <c r="E669" t="inlineStr">
        <is>
          <t>2019</t>
        </is>
      </c>
      <c r="F669" t="inlineStr">
        <is>
          <t>kt</t>
        </is>
      </c>
      <c r="G669" t="inlineStr">
        <is>
          <t>Rendement en abats de l'abattage-découpe de gros bovins = 7,18 % (Blézat)</t>
        </is>
      </c>
      <c r="H669" t="inlineStr">
        <is>
          <t>Blézat</t>
        </is>
      </c>
      <c r="I669" t="inlineStr">
        <is>
          <t>0</t>
        </is>
      </c>
      <c r="J669" t="inlineStr">
        <is>
          <t>Rendement</t>
        </is>
      </c>
      <c r="K669" t="inlineStr">
        <is>
          <t>Rendement en abats de l'abattage-découpe de gros bovins</t>
        </is>
      </c>
      <c r="L669" t="inlineStr">
        <is>
          <t>Anatomie - Blézat</t>
        </is>
      </c>
      <c r="M669" t="inlineStr">
        <is>
          <t>0</t>
        </is>
      </c>
      <c r="N669" t="n">
        <v>162</v>
      </c>
      <c r="O669" t="inlineStr"/>
      <c r="P669" t="inlineStr"/>
      <c r="Q669" t="inlineStr"/>
      <c r="R669" t="inlineStr"/>
      <c r="S669" t="inlineStr"/>
      <c r="T669" t="n">
        <v>0</v>
      </c>
      <c r="U669" t="n">
        <v>500000000</v>
      </c>
      <c r="V669" t="inlineStr"/>
      <c r="W669" t="inlineStr">
        <is>
          <t>déterminé</t>
        </is>
      </c>
    </row>
    <row r="670" ht="15" customHeight="1">
      <c r="A670" s="154" t="inlineStr">
        <is>
          <t>Abattage / découpe de gros bovins</t>
        </is>
      </c>
      <c r="B670" t="inlineStr">
        <is>
          <t>C1</t>
        </is>
      </c>
      <c r="C670" t="inlineStr">
        <is>
          <t>Viande bovine</t>
        </is>
      </c>
      <c r="D670" t="inlineStr">
        <is>
          <t>France</t>
        </is>
      </c>
      <c r="E670" t="inlineStr">
        <is>
          <t>2019</t>
        </is>
      </c>
      <c r="F670" t="inlineStr">
        <is>
          <t>kt</t>
        </is>
      </c>
      <c r="G670" t="inlineStr">
        <is>
          <t>Rendement en coproduits C1 de l'abattage-découpe de gros bovins = 5,1 % (Blézat)</t>
        </is>
      </c>
      <c r="H670" t="inlineStr">
        <is>
          <t>Blézat</t>
        </is>
      </c>
      <c r="I670" t="inlineStr">
        <is>
          <t>0</t>
        </is>
      </c>
      <c r="J670" t="inlineStr">
        <is>
          <t>Rendement</t>
        </is>
      </c>
      <c r="K670" t="inlineStr">
        <is>
          <t>Rendement en coproduits C1 de l'abattage-découpe de gros bovins</t>
        </is>
      </c>
      <c r="L670" t="inlineStr">
        <is>
          <t>Anatomie - Blézat</t>
        </is>
      </c>
      <c r="M670" t="inlineStr">
        <is>
          <t>0</t>
        </is>
      </c>
      <c r="N670" t="n">
        <v>115</v>
      </c>
      <c r="O670" t="inlineStr"/>
      <c r="P670" t="inlineStr"/>
      <c r="Q670" t="inlineStr"/>
      <c r="R670" t="inlineStr"/>
      <c r="S670" t="inlineStr"/>
      <c r="T670" t="n">
        <v>0</v>
      </c>
      <c r="U670" t="n">
        <v>500000000</v>
      </c>
      <c r="V670" t="inlineStr"/>
      <c r="W670" t="inlineStr">
        <is>
          <t>déterminé</t>
        </is>
      </c>
    </row>
    <row r="671" ht="15" customHeight="1">
      <c r="A671" s="154" t="inlineStr">
        <is>
          <t>Abattage / découpe de gros bovins</t>
        </is>
      </c>
      <c r="B671" t="inlineStr">
        <is>
          <t>C2</t>
        </is>
      </c>
      <c r="C671" t="inlineStr">
        <is>
          <t>Viande bovine</t>
        </is>
      </c>
      <c r="D671" t="inlineStr">
        <is>
          <t>France</t>
        </is>
      </c>
      <c r="E671" t="inlineStr">
        <is>
          <t>2019</t>
        </is>
      </c>
      <c r="F671" t="inlineStr">
        <is>
          <t>kt</t>
        </is>
      </c>
      <c r="G671" t="inlineStr">
        <is>
          <t>Rendement en coproduits C2 de l'abattage-découpe de gros bovins = 10,03 % (Blézat)</t>
        </is>
      </c>
      <c r="H671" t="inlineStr">
        <is>
          <t>Blézat</t>
        </is>
      </c>
      <c r="I671" t="inlineStr">
        <is>
          <t>0</t>
        </is>
      </c>
      <c r="J671" t="inlineStr">
        <is>
          <t>Rendement</t>
        </is>
      </c>
      <c r="K671" t="inlineStr">
        <is>
          <t>Rendement en coproduits C2 de l'abattage-découpe de gros bovins</t>
        </is>
      </c>
      <c r="L671" t="inlineStr">
        <is>
          <t>Anatomie - Blézat</t>
        </is>
      </c>
      <c r="M671" t="inlineStr">
        <is>
          <t>0</t>
        </is>
      </c>
      <c r="N671" t="n">
        <v>227</v>
      </c>
      <c r="O671" t="inlineStr"/>
      <c r="P671" t="inlineStr"/>
      <c r="Q671" t="inlineStr"/>
      <c r="R671" t="inlineStr"/>
      <c r="S671" t="inlineStr"/>
      <c r="T671" t="n">
        <v>0</v>
      </c>
      <c r="U671" t="n">
        <v>500000000</v>
      </c>
      <c r="V671" t="inlineStr"/>
      <c r="W671" t="inlineStr">
        <is>
          <t>déterminé</t>
        </is>
      </c>
    </row>
    <row r="672" ht="15" customHeight="1">
      <c r="A672" s="154" t="inlineStr">
        <is>
          <t>Abattage / découpe de gros bovins</t>
        </is>
      </c>
      <c r="B672" t="inlineStr">
        <is>
          <t>C3 et alimentaire</t>
        </is>
      </c>
      <c r="C672" t="inlineStr">
        <is>
          <t>Viande bovine</t>
        </is>
      </c>
      <c r="D672" t="inlineStr">
        <is>
          <t>France</t>
        </is>
      </c>
      <c r="E672" t="inlineStr">
        <is>
          <t>2019</t>
        </is>
      </c>
      <c r="F672" t="inlineStr">
        <is>
          <t>kt</t>
        </is>
      </c>
      <c r="G672" t="inlineStr">
        <is>
          <t>Rendement en coproduits C3 et alimentaire de l'abattage-découpe de gros bovins = 32,49 % (Blézat)</t>
        </is>
      </c>
      <c r="H672" t="inlineStr">
        <is>
          <t>Blézat</t>
        </is>
      </c>
      <c r="I672" t="inlineStr">
        <is>
          <t>0</t>
        </is>
      </c>
      <c r="J672" t="inlineStr">
        <is>
          <t>Rendement</t>
        </is>
      </c>
      <c r="K672" t="inlineStr">
        <is>
          <t>Rendement en coproduits C3 et alimentaire de l'abattage-découpe de gros bovins</t>
        </is>
      </c>
      <c r="L672" t="inlineStr">
        <is>
          <t>Anatomie - Blézat</t>
        </is>
      </c>
      <c r="M672" t="inlineStr">
        <is>
          <t>0</t>
        </is>
      </c>
      <c r="N672" t="n">
        <v>734</v>
      </c>
      <c r="O672" t="inlineStr"/>
      <c r="P672" t="inlineStr"/>
      <c r="Q672" t="inlineStr"/>
      <c r="R672" t="inlineStr"/>
      <c r="S672" t="inlineStr"/>
      <c r="T672" t="n">
        <v>0</v>
      </c>
      <c r="U672" t="n">
        <v>500000000</v>
      </c>
      <c r="V672" t="inlineStr"/>
      <c r="W672" t="inlineStr">
        <is>
          <t>déterminé</t>
        </is>
      </c>
    </row>
    <row r="673" ht="15" customHeight="1">
      <c r="A673" s="154" t="inlineStr">
        <is>
          <t>Abattage / découpe de gros bovins</t>
        </is>
      </c>
      <c r="B673" t="inlineStr">
        <is>
          <t>Viande de veaux</t>
        </is>
      </c>
      <c r="C673" t="inlineStr">
        <is>
          <t>Viande bovine</t>
        </is>
      </c>
      <c r="D673" t="inlineStr">
        <is>
          <t>France</t>
        </is>
      </c>
      <c r="E673" t="inlineStr">
        <is>
          <t>2019</t>
        </is>
      </c>
      <c r="F673" t="inlineStr">
        <is>
          <t>kt</t>
        </is>
      </c>
      <c r="G673" t="inlineStr"/>
      <c r="H673" t="inlineStr"/>
      <c r="I673" t="inlineStr"/>
      <c r="J673" t="inlineStr"/>
      <c r="K673" t="inlineStr"/>
      <c r="L673" t="inlineStr"/>
      <c r="M673" t="inlineStr"/>
      <c r="N673" t="n">
        <v>0</v>
      </c>
      <c r="O673" t="inlineStr"/>
      <c r="P673" t="inlineStr"/>
      <c r="Q673" t="inlineStr"/>
      <c r="R673" t="inlineStr"/>
      <c r="S673" t="inlineStr"/>
      <c r="T673" t="n">
        <v>0</v>
      </c>
      <c r="U673" t="n">
        <v>500000000</v>
      </c>
      <c r="V673" t="inlineStr"/>
      <c r="W673" t="inlineStr">
        <is>
          <t>déterminé</t>
        </is>
      </c>
    </row>
    <row r="674" ht="15" customHeight="1">
      <c r="A674" s="154" t="inlineStr">
        <is>
          <t>Abattage / découpe de gros bovins</t>
        </is>
      </c>
      <c r="B674" t="inlineStr">
        <is>
          <t>Viande de gros bovins</t>
        </is>
      </c>
      <c r="C674" t="inlineStr">
        <is>
          <t>Viande bovine</t>
        </is>
      </c>
      <c r="D674" t="inlineStr">
        <is>
          <t>France</t>
        </is>
      </c>
      <c r="E674" t="inlineStr">
        <is>
          <t>2019</t>
        </is>
      </c>
      <c r="F674" t="inlineStr">
        <is>
          <t>kt</t>
        </is>
      </c>
      <c r="G674" t="inlineStr">
        <is>
          <t>Rendement en viande de l'abattage-découpe de gros bovins = 38,36 % (Blézat)</t>
        </is>
      </c>
      <c r="H674" t="inlineStr">
        <is>
          <t>Blézat</t>
        </is>
      </c>
      <c r="I674" t="inlineStr">
        <is>
          <t>0</t>
        </is>
      </c>
      <c r="J674" t="inlineStr">
        <is>
          <t>Rendement</t>
        </is>
      </c>
      <c r="K674" t="inlineStr">
        <is>
          <t>Rendement en viande de l'abattage-découpe de gros bovins</t>
        </is>
      </c>
      <c r="L674" t="inlineStr">
        <is>
          <t>Anatomie - Blézat</t>
        </is>
      </c>
      <c r="M674" t="inlineStr">
        <is>
          <t>0</t>
        </is>
      </c>
      <c r="N674" t="n">
        <v>867</v>
      </c>
      <c r="O674" t="inlineStr"/>
      <c r="P674" t="inlineStr"/>
      <c r="Q674" t="inlineStr"/>
      <c r="R674" t="inlineStr"/>
      <c r="S674" t="inlineStr"/>
      <c r="T674" t="n">
        <v>0</v>
      </c>
      <c r="U674" t="n">
        <v>500000000</v>
      </c>
      <c r="V674" t="inlineStr"/>
      <c r="W674" t="inlineStr">
        <is>
          <t>déterminé</t>
        </is>
      </c>
    </row>
    <row r="675" ht="15" customHeight="1">
      <c r="A675" s="154" t="inlineStr">
        <is>
          <t>Abattage / découpe de gros bovins</t>
        </is>
      </c>
      <c r="B675" t="inlineStr">
        <is>
          <t>Cuirs</t>
        </is>
      </c>
      <c r="C675" t="inlineStr">
        <is>
          <t>Viande bovine</t>
        </is>
      </c>
      <c r="D675" t="inlineStr">
        <is>
          <t>France</t>
        </is>
      </c>
      <c r="E675" t="inlineStr">
        <is>
          <t>2019</t>
        </is>
      </c>
      <c r="F675" t="inlineStr">
        <is>
          <t>kt</t>
        </is>
      </c>
      <c r="G675" t="inlineStr">
        <is>
          <t>Rendement en cuirs de l'abattage-découpe de gros bovins = 5,58 % (Blézat)</t>
        </is>
      </c>
      <c r="H675" t="inlineStr">
        <is>
          <t>Blézat</t>
        </is>
      </c>
      <c r="I675" t="inlineStr">
        <is>
          <t>0</t>
        </is>
      </c>
      <c r="J675" t="inlineStr">
        <is>
          <t>Rendement</t>
        </is>
      </c>
      <c r="K675" t="inlineStr">
        <is>
          <t>Rendement en cuirs de l'abattage-découpe de gros bovins</t>
        </is>
      </c>
      <c r="L675" t="inlineStr">
        <is>
          <t>Anatomie - Blézat</t>
        </is>
      </c>
      <c r="M675" t="inlineStr">
        <is>
          <t>0</t>
        </is>
      </c>
      <c r="N675" t="n">
        <v>126</v>
      </c>
      <c r="O675" t="inlineStr"/>
      <c r="P675" t="inlineStr"/>
      <c r="Q675" t="inlineStr"/>
      <c r="R675" t="inlineStr"/>
      <c r="S675" t="inlineStr"/>
      <c r="T675" t="n">
        <v>0</v>
      </c>
      <c r="U675" t="n">
        <v>500000000</v>
      </c>
      <c r="V675" t="inlineStr"/>
      <c r="W675" t="inlineStr">
        <is>
          <t>déterminé</t>
        </is>
      </c>
    </row>
    <row r="676" ht="15" customHeight="1">
      <c r="A676" s="154" t="inlineStr">
        <is>
          <t>Abattage / découpe de gros bovins</t>
        </is>
      </c>
      <c r="B676" t="inlineStr">
        <is>
          <t>Eau - ressuage</t>
        </is>
      </c>
      <c r="C676" t="inlineStr">
        <is>
          <t>Viande bovine</t>
        </is>
      </c>
      <c r="D676" t="inlineStr">
        <is>
          <t>France</t>
        </is>
      </c>
      <c r="E676" t="inlineStr">
        <is>
          <t>2019</t>
        </is>
      </c>
      <c r="F676" t="inlineStr">
        <is>
          <t>kt</t>
        </is>
      </c>
      <c r="G676" t="inlineStr">
        <is>
          <t>Pertes en eau de l'abattage-découpe de gros bovins = 1,25 % (Blézat)</t>
        </is>
      </c>
      <c r="H676" t="inlineStr">
        <is>
          <t>Blézat</t>
        </is>
      </c>
      <c r="I676" t="inlineStr">
        <is>
          <t>0</t>
        </is>
      </c>
      <c r="J676" t="inlineStr">
        <is>
          <t>Rendement</t>
        </is>
      </c>
      <c r="K676" t="inlineStr">
        <is>
          <t>Pertes en eau de l'abattage-découpe de gros bovins</t>
        </is>
      </c>
      <c r="L676" t="inlineStr">
        <is>
          <t>Anatomie - Blézat</t>
        </is>
      </c>
      <c r="M676" t="inlineStr">
        <is>
          <t>0</t>
        </is>
      </c>
      <c r="N676" t="n">
        <v>28.3</v>
      </c>
      <c r="O676" t="inlineStr"/>
      <c r="P676" t="inlineStr"/>
      <c r="Q676" t="inlineStr"/>
      <c r="R676" t="inlineStr"/>
      <c r="S676" t="inlineStr"/>
      <c r="T676" t="n">
        <v>0</v>
      </c>
      <c r="U676" t="n">
        <v>500000000</v>
      </c>
      <c r="V676" t="inlineStr"/>
      <c r="W676" t="inlineStr">
        <is>
          <t>déterminé</t>
        </is>
      </c>
    </row>
    <row r="677" ht="15" customHeight="1">
      <c r="A677" s="154" t="inlineStr">
        <is>
          <t>Abattage / découpe de gros bovins</t>
        </is>
      </c>
      <c r="B677" t="inlineStr">
        <is>
          <t>Carcasses</t>
        </is>
      </c>
      <c r="C677" t="inlineStr">
        <is>
          <t>Viande bovine</t>
        </is>
      </c>
      <c r="D677" t="inlineStr">
        <is>
          <t>France</t>
        </is>
      </c>
      <c r="E677" t="inlineStr">
        <is>
          <t>2019</t>
        </is>
      </c>
      <c r="F677" t="inlineStr">
        <is>
          <t>kt</t>
        </is>
      </c>
      <c r="G677" t="inlineStr"/>
      <c r="H677" t="inlineStr"/>
      <c r="I677" t="inlineStr"/>
      <c r="J677" t="inlineStr"/>
      <c r="K677" t="inlineStr"/>
      <c r="L677" t="inlineStr"/>
      <c r="M677" t="inlineStr"/>
      <c r="N677" t="n">
        <v>283</v>
      </c>
      <c r="O677" t="n">
        <v>187</v>
      </c>
      <c r="P677" t="n">
        <v>314</v>
      </c>
      <c r="Q677" t="inlineStr"/>
      <c r="R677" t="inlineStr"/>
      <c r="S677" t="inlineStr"/>
      <c r="T677" t="n">
        <v>0</v>
      </c>
      <c r="U677" t="n">
        <v>500000000</v>
      </c>
      <c r="V677" t="inlineStr"/>
      <c r="W677" t="inlineStr">
        <is>
          <t>libre</t>
        </is>
      </c>
    </row>
    <row r="678" ht="15" customHeight="1">
      <c r="A678" s="154" t="inlineStr">
        <is>
          <t>Abattage / découpe de gros bovins</t>
        </is>
      </c>
      <c r="B678" t="inlineStr">
        <is>
          <t>Viande</t>
        </is>
      </c>
      <c r="C678" t="inlineStr">
        <is>
          <t>Viande bovine</t>
        </is>
      </c>
      <c r="D678" t="inlineStr">
        <is>
          <t>France</t>
        </is>
      </c>
      <c r="E678" t="inlineStr">
        <is>
          <t>2019</t>
        </is>
      </c>
      <c r="F678" t="inlineStr">
        <is>
          <t>kt</t>
        </is>
      </c>
      <c r="G678" t="inlineStr"/>
      <c r="H678" t="inlineStr"/>
      <c r="I678" t="inlineStr"/>
      <c r="J678" t="inlineStr"/>
      <c r="K678" t="inlineStr"/>
      <c r="L678" t="inlineStr"/>
      <c r="M678" t="inlineStr"/>
      <c r="N678" t="n">
        <v>867</v>
      </c>
      <c r="O678" t="inlineStr"/>
      <c r="P678" t="inlineStr"/>
      <c r="Q678" t="inlineStr"/>
      <c r="R678" t="inlineStr"/>
      <c r="S678" t="inlineStr"/>
      <c r="T678" t="n">
        <v>0</v>
      </c>
      <c r="U678" t="n">
        <v>500000000</v>
      </c>
      <c r="V678" t="inlineStr"/>
      <c r="W678" t="inlineStr">
        <is>
          <t>déterminé</t>
        </is>
      </c>
    </row>
    <row r="679" ht="15" customHeight="1">
      <c r="A679" s="154" t="inlineStr">
        <is>
          <t>Abattage / découpe de gros bovins</t>
        </is>
      </c>
      <c r="B679" t="inlineStr">
        <is>
          <t>Morceaux</t>
        </is>
      </c>
      <c r="C679" t="inlineStr">
        <is>
          <t>Viande bovine</t>
        </is>
      </c>
      <c r="D679" t="inlineStr">
        <is>
          <t>France</t>
        </is>
      </c>
      <c r="E679" t="inlineStr">
        <is>
          <t>2019</t>
        </is>
      </c>
      <c r="F679" t="inlineStr">
        <is>
          <t>kt</t>
        </is>
      </c>
      <c r="G679" t="inlineStr"/>
      <c r="H679" t="inlineStr"/>
      <c r="I679" t="inlineStr"/>
      <c r="J679" t="inlineStr"/>
      <c r="K679" t="inlineStr"/>
      <c r="L679" t="inlineStr"/>
      <c r="M679" t="inlineStr"/>
      <c r="N679" t="n">
        <v>584</v>
      </c>
      <c r="O679" t="n">
        <v>553</v>
      </c>
      <c r="P679" t="n">
        <v>680</v>
      </c>
      <c r="Q679" t="inlineStr"/>
      <c r="R679" t="inlineStr"/>
      <c r="S679" t="inlineStr"/>
      <c r="T679" t="n">
        <v>0</v>
      </c>
      <c r="U679" t="n">
        <v>500000000</v>
      </c>
      <c r="V679" t="inlineStr"/>
      <c r="W679" t="inlineStr">
        <is>
          <t>libre</t>
        </is>
      </c>
    </row>
    <row r="680" ht="15" customHeight="1">
      <c r="A680" s="154" t="inlineStr">
        <is>
          <t>Abattage / découpe de gros bovins</t>
        </is>
      </c>
      <c r="B680" t="inlineStr">
        <is>
          <t>Matières de 1ère et 2nde transformation</t>
        </is>
      </c>
      <c r="C680" t="inlineStr">
        <is>
          <t>Viande bovine</t>
        </is>
      </c>
      <c r="D680" t="inlineStr">
        <is>
          <t>France</t>
        </is>
      </c>
      <c r="E680" t="inlineStr">
        <is>
          <t>2019</t>
        </is>
      </c>
      <c r="F680" t="inlineStr">
        <is>
          <t>kt</t>
        </is>
      </c>
      <c r="G680" t="inlineStr"/>
      <c r="H680" t="inlineStr"/>
      <c r="I680" t="inlineStr"/>
      <c r="J680" t="inlineStr"/>
      <c r="K680" t="inlineStr"/>
      <c r="L680" t="inlineStr"/>
      <c r="M680" t="inlineStr"/>
      <c r="N680" t="n">
        <v>2230</v>
      </c>
      <c r="O680" t="inlineStr"/>
      <c r="P680" t="inlineStr"/>
      <c r="Q680" t="inlineStr"/>
      <c r="R680" t="inlineStr"/>
      <c r="S680" t="inlineStr"/>
      <c r="T680" t="n">
        <v>0</v>
      </c>
      <c r="U680" t="n">
        <v>500000000</v>
      </c>
      <c r="V680" t="inlineStr"/>
      <c r="W680" t="inlineStr">
        <is>
          <t>déterminé</t>
        </is>
      </c>
    </row>
    <row r="681" ht="15" customHeight="1">
      <c r="A681" s="154" t="inlineStr">
        <is>
          <t>Abattage / découpe de gros bovins</t>
        </is>
      </c>
      <c r="B681" t="inlineStr">
        <is>
          <t>Coproduits</t>
        </is>
      </c>
      <c r="C681" t="inlineStr">
        <is>
          <t>Viande bovine</t>
        </is>
      </c>
      <c r="D681" t="inlineStr">
        <is>
          <t>France</t>
        </is>
      </c>
      <c r="E681" t="inlineStr">
        <is>
          <t>2019</t>
        </is>
      </c>
      <c r="F681" t="inlineStr">
        <is>
          <t>kt</t>
        </is>
      </c>
      <c r="G681" t="inlineStr"/>
      <c r="H681" t="inlineStr"/>
      <c r="I681" t="inlineStr"/>
      <c r="J681" t="inlineStr"/>
      <c r="K681" t="inlineStr"/>
      <c r="L681" t="inlineStr"/>
      <c r="M681" t="inlineStr"/>
      <c r="N681" t="n">
        <v>1080</v>
      </c>
      <c r="O681" t="inlineStr"/>
      <c r="P681" t="inlineStr"/>
      <c r="Q681" t="inlineStr"/>
      <c r="R681" t="inlineStr"/>
      <c r="S681" t="inlineStr"/>
      <c r="T681" t="n">
        <v>0</v>
      </c>
      <c r="U681" t="n">
        <v>500000000</v>
      </c>
      <c r="V681" t="inlineStr"/>
      <c r="W681" t="inlineStr">
        <is>
          <t>déterminé</t>
        </is>
      </c>
    </row>
    <row r="682" ht="15" customHeight="1">
      <c r="A682" s="154" t="inlineStr">
        <is>
          <t>Abattage / découpe de gros bovins</t>
        </is>
      </c>
      <c r="B682" t="inlineStr">
        <is>
          <t>Eau</t>
        </is>
      </c>
      <c r="C682" t="inlineStr">
        <is>
          <t>Viande bovine</t>
        </is>
      </c>
      <c r="D682" t="inlineStr">
        <is>
          <t>France</t>
        </is>
      </c>
      <c r="E682" t="inlineStr">
        <is>
          <t>2019</t>
        </is>
      </c>
      <c r="F682" t="inlineStr">
        <is>
          <t>kt</t>
        </is>
      </c>
      <c r="G682" t="inlineStr"/>
      <c r="H682" t="inlineStr"/>
      <c r="I682" t="inlineStr"/>
      <c r="J682" t="inlineStr"/>
      <c r="K682" t="inlineStr"/>
      <c r="L682" t="inlineStr"/>
      <c r="M682" t="inlineStr"/>
      <c r="N682" t="n">
        <v>28.3</v>
      </c>
      <c r="O682" t="inlineStr"/>
      <c r="P682" t="inlineStr"/>
      <c r="Q682" t="inlineStr"/>
      <c r="R682" t="inlineStr"/>
      <c r="S682" t="inlineStr"/>
      <c r="T682" t="n">
        <v>0</v>
      </c>
      <c r="U682" t="n">
        <v>500000000</v>
      </c>
      <c r="V682" t="inlineStr"/>
      <c r="W682" t="inlineStr">
        <is>
          <t>déterminé</t>
        </is>
      </c>
    </row>
    <row r="683" ht="15" customHeight="1">
      <c r="A683" s="154" t="inlineStr">
        <is>
          <t>Transformation des coproduits</t>
        </is>
      </c>
      <c r="B683" t="inlineStr">
        <is>
          <t>Farines animales</t>
        </is>
      </c>
      <c r="C683" t="inlineStr">
        <is>
          <t>Viande bovine</t>
        </is>
      </c>
      <c r="D683" t="inlineStr">
        <is>
          <t>France</t>
        </is>
      </c>
      <c r="E683" t="inlineStr">
        <is>
          <t>2019</t>
        </is>
      </c>
      <c r="F683" t="inlineStr">
        <is>
          <t>kt</t>
        </is>
      </c>
      <c r="G683" t="inlineStr"/>
      <c r="H683" t="inlineStr"/>
      <c r="I683" t="inlineStr"/>
      <c r="J683" t="inlineStr"/>
      <c r="K683" t="inlineStr"/>
      <c r="L683" t="inlineStr"/>
      <c r="M683" t="inlineStr"/>
      <c r="N683" t="n">
        <v>89</v>
      </c>
      <c r="O683" t="inlineStr"/>
      <c r="P683" t="inlineStr"/>
      <c r="Q683" t="inlineStr"/>
      <c r="R683" t="inlineStr"/>
      <c r="S683" t="inlineStr"/>
      <c r="T683" t="n">
        <v>0</v>
      </c>
      <c r="U683" t="n">
        <v>500000000</v>
      </c>
      <c r="V683" t="inlineStr"/>
      <c r="W683" t="inlineStr">
        <is>
          <t>déterminé</t>
        </is>
      </c>
    </row>
    <row r="684" ht="15" customHeight="1">
      <c r="A684" s="154" t="inlineStr">
        <is>
          <t>Transformation des coproduits</t>
        </is>
      </c>
      <c r="B684" t="inlineStr">
        <is>
          <t>Graisses animales</t>
        </is>
      </c>
      <c r="C684" t="inlineStr">
        <is>
          <t>Viande bovine</t>
        </is>
      </c>
      <c r="D684" t="inlineStr">
        <is>
          <t>France</t>
        </is>
      </c>
      <c r="E684" t="inlineStr">
        <is>
          <t>2019</t>
        </is>
      </c>
      <c r="F684" t="inlineStr">
        <is>
          <t>kt</t>
        </is>
      </c>
      <c r="G684" t="inlineStr"/>
      <c r="H684" t="inlineStr"/>
      <c r="I684" t="inlineStr"/>
      <c r="J684" t="inlineStr"/>
      <c r="K684" t="inlineStr"/>
      <c r="L684" t="inlineStr"/>
      <c r="M684" t="inlineStr"/>
      <c r="N684" t="n">
        <v>39</v>
      </c>
      <c r="O684" t="inlineStr"/>
      <c r="P684" t="inlineStr"/>
      <c r="Q684" t="inlineStr"/>
      <c r="R684" t="inlineStr"/>
      <c r="S684" t="inlineStr"/>
      <c r="T684" t="n">
        <v>0</v>
      </c>
      <c r="U684" t="n">
        <v>500000000</v>
      </c>
      <c r="V684" t="inlineStr"/>
      <c r="W684" t="inlineStr">
        <is>
          <t>déterminé</t>
        </is>
      </c>
    </row>
    <row r="685" ht="15" customHeight="1">
      <c r="A685" s="154" t="inlineStr">
        <is>
          <t>Transformation des coproduits</t>
        </is>
      </c>
      <c r="B685" t="inlineStr">
        <is>
          <t>Eau - traitement thermique</t>
        </is>
      </c>
      <c r="C685" t="inlineStr">
        <is>
          <t>Viande bovine</t>
        </is>
      </c>
      <c r="D685" t="inlineStr">
        <is>
          <t>France</t>
        </is>
      </c>
      <c r="E685" t="inlineStr">
        <is>
          <t>2019</t>
        </is>
      </c>
      <c r="F685" t="inlineStr">
        <is>
          <t>kt</t>
        </is>
      </c>
      <c r="G685" t="inlineStr"/>
      <c r="H685" t="inlineStr"/>
      <c r="I685" t="inlineStr"/>
      <c r="J685" t="inlineStr"/>
      <c r="K685" t="inlineStr"/>
      <c r="L685" t="inlineStr"/>
      <c r="M685" t="inlineStr"/>
      <c r="N685" t="n">
        <v>534</v>
      </c>
      <c r="O685" t="inlineStr"/>
      <c r="P685" t="inlineStr"/>
      <c r="Q685" t="inlineStr"/>
      <c r="R685" t="inlineStr"/>
      <c r="S685" t="inlineStr"/>
      <c r="T685" t="n">
        <v>0</v>
      </c>
      <c r="U685" t="n">
        <v>500000000</v>
      </c>
      <c r="V685" t="inlineStr"/>
      <c r="W685" t="inlineStr">
        <is>
          <t>déterminé</t>
        </is>
      </c>
    </row>
    <row r="686" ht="15" customHeight="1">
      <c r="A686" s="154" t="inlineStr">
        <is>
          <t>Transformation des coproduits</t>
        </is>
      </c>
      <c r="B686" t="inlineStr">
        <is>
          <t>Farines et graisses animales</t>
        </is>
      </c>
      <c r="C686" t="inlineStr">
        <is>
          <t>Viande bovine</t>
        </is>
      </c>
      <c r="D686" t="inlineStr">
        <is>
          <t>France</t>
        </is>
      </c>
      <c r="E686" t="inlineStr">
        <is>
          <t>2019</t>
        </is>
      </c>
      <c r="F686" t="inlineStr">
        <is>
          <t>kt</t>
        </is>
      </c>
      <c r="G686" t="inlineStr"/>
      <c r="H686" t="inlineStr"/>
      <c r="I686" t="inlineStr"/>
      <c r="J686" t="inlineStr"/>
      <c r="K686" t="inlineStr"/>
      <c r="L686" t="inlineStr"/>
      <c r="M686" t="inlineStr"/>
      <c r="N686" t="n">
        <v>128</v>
      </c>
      <c r="O686" t="inlineStr"/>
      <c r="P686" t="inlineStr"/>
      <c r="Q686" t="inlineStr"/>
      <c r="R686" t="inlineStr"/>
      <c r="S686" t="inlineStr"/>
      <c r="T686" t="n">
        <v>0</v>
      </c>
      <c r="U686" t="n">
        <v>500000000</v>
      </c>
      <c r="V686" t="inlineStr"/>
      <c r="W686" t="inlineStr">
        <is>
          <t>déterminé</t>
        </is>
      </c>
    </row>
    <row r="687" ht="15" customHeight="1">
      <c r="A687" s="154" t="inlineStr">
        <is>
          <t>Transformation des coproduits</t>
        </is>
      </c>
      <c r="B687" t="inlineStr">
        <is>
          <t>Produits transformés</t>
        </is>
      </c>
      <c r="C687" t="inlineStr">
        <is>
          <t>Viande bovine</t>
        </is>
      </c>
      <c r="D687" t="inlineStr">
        <is>
          <t>France</t>
        </is>
      </c>
      <c r="E687" t="inlineStr">
        <is>
          <t>2019</t>
        </is>
      </c>
      <c r="F687" t="inlineStr">
        <is>
          <t>kt</t>
        </is>
      </c>
      <c r="G687" t="inlineStr"/>
      <c r="H687" t="inlineStr"/>
      <c r="I687" t="inlineStr"/>
      <c r="J687" t="inlineStr"/>
      <c r="K687" t="inlineStr"/>
      <c r="L687" t="inlineStr"/>
      <c r="M687" t="inlineStr"/>
      <c r="N687" t="n">
        <v>564</v>
      </c>
      <c r="O687" t="inlineStr"/>
      <c r="P687" t="inlineStr"/>
      <c r="Q687" t="inlineStr"/>
      <c r="R687" t="inlineStr"/>
      <c r="S687" t="inlineStr"/>
      <c r="T687" t="n">
        <v>0</v>
      </c>
      <c r="U687" t="n">
        <v>500000000</v>
      </c>
      <c r="V687" t="inlineStr"/>
      <c r="W687" t="inlineStr">
        <is>
          <t>déterminé</t>
        </is>
      </c>
    </row>
    <row r="688" ht="15" customHeight="1">
      <c r="A688" s="154" t="inlineStr">
        <is>
          <t>Transformation des coproduits</t>
        </is>
      </c>
      <c r="B688" t="inlineStr">
        <is>
          <t>Matières issues de coproduits</t>
        </is>
      </c>
      <c r="C688" t="inlineStr">
        <is>
          <t>Viande bovine</t>
        </is>
      </c>
      <c r="D688" t="inlineStr">
        <is>
          <t>France</t>
        </is>
      </c>
      <c r="E688" t="inlineStr">
        <is>
          <t>2019</t>
        </is>
      </c>
      <c r="F688" t="inlineStr">
        <is>
          <t>kt</t>
        </is>
      </c>
      <c r="G688" t="inlineStr"/>
      <c r="H688" t="inlineStr"/>
      <c r="I688" t="inlineStr"/>
      <c r="J688" t="inlineStr"/>
      <c r="K688" t="inlineStr"/>
      <c r="L688" t="inlineStr"/>
      <c r="M688" t="inlineStr"/>
      <c r="N688" t="n">
        <v>564</v>
      </c>
      <c r="O688" t="inlineStr"/>
      <c r="P688" t="inlineStr"/>
      <c r="Q688" t="inlineStr"/>
      <c r="R688" t="inlineStr"/>
      <c r="S688" t="inlineStr"/>
      <c r="T688" t="n">
        <v>0</v>
      </c>
      <c r="U688" t="n">
        <v>500000000</v>
      </c>
      <c r="V688" t="inlineStr"/>
      <c r="W688" t="inlineStr">
        <is>
          <t>déterminé</t>
        </is>
      </c>
    </row>
    <row r="689" ht="15" customHeight="1">
      <c r="A689" s="154" t="inlineStr">
        <is>
          <t>Transformation des coproduits</t>
        </is>
      </c>
      <c r="B689" t="inlineStr">
        <is>
          <t>Eau</t>
        </is>
      </c>
      <c r="C689" t="inlineStr">
        <is>
          <t>Viande bovine</t>
        </is>
      </c>
      <c r="D689" t="inlineStr">
        <is>
          <t>France</t>
        </is>
      </c>
      <c r="E689" t="inlineStr">
        <is>
          <t>2019</t>
        </is>
      </c>
      <c r="F689" t="inlineStr">
        <is>
          <t>kt</t>
        </is>
      </c>
      <c r="G689" t="inlineStr"/>
      <c r="H689" t="inlineStr"/>
      <c r="I689" t="inlineStr"/>
      <c r="J689" t="inlineStr"/>
      <c r="K689" t="inlineStr"/>
      <c r="L689" t="inlineStr"/>
      <c r="M689" t="inlineStr"/>
      <c r="N689" t="n">
        <v>534</v>
      </c>
      <c r="O689" t="inlineStr"/>
      <c r="P689" t="inlineStr"/>
      <c r="Q689" t="inlineStr"/>
      <c r="R689" t="inlineStr"/>
      <c r="S689" t="inlineStr"/>
      <c r="T689" t="n">
        <v>0</v>
      </c>
      <c r="U689" t="n">
        <v>500000000</v>
      </c>
      <c r="V689" t="inlineStr"/>
      <c r="W689" t="inlineStr">
        <is>
          <t>déterminé</t>
        </is>
      </c>
    </row>
    <row r="690" ht="15" customHeight="1">
      <c r="A690" s="154" t="inlineStr">
        <is>
          <t>Transformation des coproduits</t>
        </is>
      </c>
      <c r="B690" t="inlineStr">
        <is>
          <t>Protéines animales transformées</t>
        </is>
      </c>
      <c r="C690" t="inlineStr">
        <is>
          <t>Viande bovine</t>
        </is>
      </c>
      <c r="D690" t="inlineStr">
        <is>
          <t>France</t>
        </is>
      </c>
      <c r="E690" t="inlineStr">
        <is>
          <t>2019</t>
        </is>
      </c>
      <c r="F690" t="inlineStr">
        <is>
          <t>kt</t>
        </is>
      </c>
      <c r="G690" t="inlineStr"/>
      <c r="H690" t="inlineStr"/>
      <c r="I690" t="inlineStr"/>
      <c r="J690" t="inlineStr"/>
      <c r="K690" t="inlineStr"/>
      <c r="L690" t="inlineStr"/>
      <c r="M690" t="inlineStr"/>
      <c r="N690" t="n">
        <v>272</v>
      </c>
      <c r="O690" t="inlineStr"/>
      <c r="P690" t="inlineStr"/>
      <c r="Q690" t="inlineStr"/>
      <c r="R690" t="inlineStr"/>
      <c r="S690" t="inlineStr"/>
      <c r="T690" t="n">
        <v>0</v>
      </c>
      <c r="U690" t="n">
        <v>500000000</v>
      </c>
      <c r="V690" t="inlineStr"/>
      <c r="W690" t="inlineStr">
        <is>
          <t>déterminé</t>
        </is>
      </c>
    </row>
    <row r="691" ht="15" customHeight="1">
      <c r="A691" s="154" t="inlineStr">
        <is>
          <t>Transformation des coproduits</t>
        </is>
      </c>
      <c r="B691" t="inlineStr">
        <is>
          <t>Corps gras animaux</t>
        </is>
      </c>
      <c r="C691" t="inlineStr">
        <is>
          <t>Viande bovine</t>
        </is>
      </c>
      <c r="D691" t="inlineStr">
        <is>
          <t>France</t>
        </is>
      </c>
      <c r="E691" t="inlineStr">
        <is>
          <t>2019</t>
        </is>
      </c>
      <c r="F691" t="inlineStr">
        <is>
          <t>kt</t>
        </is>
      </c>
      <c r="G691" t="inlineStr"/>
      <c r="H691" t="inlineStr"/>
      <c r="I691" t="inlineStr"/>
      <c r="J691" t="inlineStr"/>
      <c r="K691" t="inlineStr"/>
      <c r="L691" t="inlineStr"/>
      <c r="M691" t="inlineStr"/>
      <c r="N691" t="n">
        <v>163</v>
      </c>
      <c r="O691" t="inlineStr"/>
      <c r="P691" t="inlineStr"/>
      <c r="Q691" t="inlineStr"/>
      <c r="R691" t="inlineStr"/>
      <c r="S691" t="inlineStr"/>
      <c r="T691" t="n">
        <v>0</v>
      </c>
      <c r="U691" t="n">
        <v>500000000</v>
      </c>
      <c r="V691" t="inlineStr"/>
      <c r="W691" t="inlineStr">
        <is>
          <t>déterminé</t>
        </is>
      </c>
    </row>
    <row r="692" ht="15" customHeight="1">
      <c r="A692" s="154" t="inlineStr">
        <is>
          <t>Transformation des coproduits</t>
        </is>
      </c>
      <c r="B692" t="inlineStr">
        <is>
          <t>PAT et CGA</t>
        </is>
      </c>
      <c r="C692" t="inlineStr">
        <is>
          <t>Viande bovine</t>
        </is>
      </c>
      <c r="D692" t="inlineStr">
        <is>
          <t>France</t>
        </is>
      </c>
      <c r="E692" t="inlineStr">
        <is>
          <t>2019</t>
        </is>
      </c>
      <c r="F692" t="inlineStr">
        <is>
          <t>kt</t>
        </is>
      </c>
      <c r="G692" t="inlineStr"/>
      <c r="H692" t="inlineStr"/>
      <c r="I692" t="inlineStr"/>
      <c r="J692" t="inlineStr"/>
      <c r="K692" t="inlineStr"/>
      <c r="L692" t="inlineStr"/>
      <c r="M692" t="inlineStr"/>
      <c r="N692" t="n">
        <v>436</v>
      </c>
      <c r="O692" t="inlineStr"/>
      <c r="P692" t="inlineStr"/>
      <c r="Q692" t="inlineStr"/>
      <c r="R692" t="inlineStr"/>
      <c r="S692" t="inlineStr"/>
      <c r="T692" t="n">
        <v>0</v>
      </c>
      <c r="U692" t="n">
        <v>500000000</v>
      </c>
      <c r="V692" t="inlineStr"/>
      <c r="W692" t="inlineStr">
        <is>
          <t>déterminé</t>
        </is>
      </c>
    </row>
    <row r="693" ht="15" customHeight="1">
      <c r="A693" s="154" t="inlineStr">
        <is>
          <t>Traitement thermique C1/C2</t>
        </is>
      </c>
      <c r="B693" t="inlineStr">
        <is>
          <t>Farines animales</t>
        </is>
      </c>
      <c r="C693" t="inlineStr">
        <is>
          <t>Viande bovine</t>
        </is>
      </c>
      <c r="D693" t="inlineStr">
        <is>
          <t>France</t>
        </is>
      </c>
      <c r="E693" t="inlineStr">
        <is>
          <t>2019</t>
        </is>
      </c>
      <c r="F693" t="inlineStr">
        <is>
          <t>kt</t>
        </is>
      </c>
      <c r="G693" t="inlineStr"/>
      <c r="H693" t="inlineStr"/>
      <c r="I693" t="inlineStr"/>
      <c r="J693" t="inlineStr"/>
      <c r="K693" t="inlineStr"/>
      <c r="L693" t="inlineStr"/>
      <c r="M693" t="inlineStr"/>
      <c r="N693" t="n">
        <v>89</v>
      </c>
      <c r="O693" t="inlineStr"/>
      <c r="P693" t="inlineStr"/>
      <c r="Q693" t="inlineStr"/>
      <c r="R693" t="inlineStr"/>
      <c r="S693" t="inlineStr"/>
      <c r="T693" t="n">
        <v>0</v>
      </c>
      <c r="U693" t="n">
        <v>500000000</v>
      </c>
      <c r="V693" t="inlineStr"/>
      <c r="W693" t="inlineStr">
        <is>
          <t>déterminé</t>
        </is>
      </c>
    </row>
    <row r="694" ht="15" customHeight="1">
      <c r="A694" s="154" t="inlineStr">
        <is>
          <t>Traitement thermique C1/C2</t>
        </is>
      </c>
      <c r="B694" t="inlineStr">
        <is>
          <t>Graisses animales</t>
        </is>
      </c>
      <c r="C694" t="inlineStr">
        <is>
          <t>Viande bovine</t>
        </is>
      </c>
      <c r="D694" t="inlineStr">
        <is>
          <t>France</t>
        </is>
      </c>
      <c r="E694" t="inlineStr">
        <is>
          <t>2019</t>
        </is>
      </c>
      <c r="F694" t="inlineStr">
        <is>
          <t>kt</t>
        </is>
      </c>
      <c r="G694" t="inlineStr"/>
      <c r="H694" t="inlineStr"/>
      <c r="I694" t="inlineStr"/>
      <c r="J694" t="inlineStr"/>
      <c r="K694" t="inlineStr"/>
      <c r="L694" t="inlineStr"/>
      <c r="M694" t="inlineStr"/>
      <c r="N694" t="n">
        <v>39</v>
      </c>
      <c r="O694" t="inlineStr"/>
      <c r="P694" t="inlineStr"/>
      <c r="Q694" t="inlineStr"/>
      <c r="R694" t="inlineStr"/>
      <c r="S694" t="inlineStr"/>
      <c r="T694" t="n">
        <v>0</v>
      </c>
      <c r="U694" t="n">
        <v>500000000</v>
      </c>
      <c r="V694" t="inlineStr"/>
      <c r="W694" t="inlineStr">
        <is>
          <t>déterminé</t>
        </is>
      </c>
    </row>
    <row r="695" ht="15" customHeight="1">
      <c r="A695" s="154" t="inlineStr">
        <is>
          <t>Traitement thermique C1/C2</t>
        </is>
      </c>
      <c r="B695" t="inlineStr">
        <is>
          <t>Eau - traitement thermique</t>
        </is>
      </c>
      <c r="C695" t="inlineStr">
        <is>
          <t>Viande bovine</t>
        </is>
      </c>
      <c r="D695" t="inlineStr">
        <is>
          <t>France</t>
        </is>
      </c>
      <c r="E695" t="inlineStr">
        <is>
          <t>2019</t>
        </is>
      </c>
      <c r="F695" t="inlineStr">
        <is>
          <t>kt</t>
        </is>
      </c>
      <c r="G695" t="inlineStr"/>
      <c r="H695" t="inlineStr"/>
      <c r="I695" t="inlineStr"/>
      <c r="J695" t="inlineStr"/>
      <c r="K695" t="inlineStr"/>
      <c r="L695" t="inlineStr"/>
      <c r="M695" t="inlineStr"/>
      <c r="N695" t="n">
        <v>232</v>
      </c>
      <c r="O695" t="inlineStr"/>
      <c r="P695" t="inlineStr"/>
      <c r="Q695" t="inlineStr"/>
      <c r="R695" t="inlineStr"/>
      <c r="S695" t="inlineStr"/>
      <c r="T695" t="n">
        <v>0</v>
      </c>
      <c r="U695" t="n">
        <v>500000000</v>
      </c>
      <c r="V695" t="inlineStr"/>
      <c r="W695" t="inlineStr">
        <is>
          <t>déterminé</t>
        </is>
      </c>
    </row>
    <row r="696" ht="15" customHeight="1">
      <c r="A696" s="154" t="inlineStr">
        <is>
          <t>Traitement thermique C1/C2</t>
        </is>
      </c>
      <c r="B696" t="inlineStr">
        <is>
          <t>Farines et graisses animales</t>
        </is>
      </c>
      <c r="C696" t="inlineStr">
        <is>
          <t>Viande bovine</t>
        </is>
      </c>
      <c r="D696" t="inlineStr">
        <is>
          <t>France</t>
        </is>
      </c>
      <c r="E696" t="inlineStr">
        <is>
          <t>2019</t>
        </is>
      </c>
      <c r="F696" t="inlineStr">
        <is>
          <t>kt</t>
        </is>
      </c>
      <c r="G696" t="inlineStr"/>
      <c r="H696" t="inlineStr"/>
      <c r="I696" t="inlineStr"/>
      <c r="J696" t="inlineStr"/>
      <c r="K696" t="inlineStr"/>
      <c r="L696" t="inlineStr"/>
      <c r="M696" t="inlineStr"/>
      <c r="N696" t="n">
        <v>128</v>
      </c>
      <c r="O696" t="inlineStr"/>
      <c r="P696" t="inlineStr"/>
      <c r="Q696" t="inlineStr"/>
      <c r="R696" t="inlineStr"/>
      <c r="S696" t="inlineStr"/>
      <c r="T696" t="n">
        <v>0</v>
      </c>
      <c r="U696" t="n">
        <v>500000000</v>
      </c>
      <c r="V696" t="inlineStr"/>
      <c r="W696" t="inlineStr">
        <is>
          <t>déterminé</t>
        </is>
      </c>
    </row>
    <row r="697" ht="15" customHeight="1">
      <c r="A697" s="154" t="inlineStr">
        <is>
          <t>Traitement thermique C1/C2</t>
        </is>
      </c>
      <c r="B697" t="inlineStr">
        <is>
          <t>Produits transformés</t>
        </is>
      </c>
      <c r="C697" t="inlineStr">
        <is>
          <t>Viande bovine</t>
        </is>
      </c>
      <c r="D697" t="inlineStr">
        <is>
          <t>France</t>
        </is>
      </c>
      <c r="E697" t="inlineStr">
        <is>
          <t>2019</t>
        </is>
      </c>
      <c r="F697" t="inlineStr">
        <is>
          <t>kt</t>
        </is>
      </c>
      <c r="G697" t="inlineStr"/>
      <c r="H697" t="inlineStr"/>
      <c r="I697" t="inlineStr"/>
      <c r="J697" t="inlineStr"/>
      <c r="K697" t="inlineStr"/>
      <c r="L697" t="inlineStr"/>
      <c r="M697" t="inlineStr"/>
      <c r="N697" t="n">
        <v>128</v>
      </c>
      <c r="O697" t="inlineStr"/>
      <c r="P697" t="inlineStr"/>
      <c r="Q697" t="inlineStr"/>
      <c r="R697" t="inlineStr"/>
      <c r="S697" t="inlineStr"/>
      <c r="T697" t="n">
        <v>0</v>
      </c>
      <c r="U697" t="n">
        <v>500000000</v>
      </c>
      <c r="V697" t="inlineStr"/>
      <c r="W697" t="inlineStr">
        <is>
          <t>déterminé</t>
        </is>
      </c>
    </row>
    <row r="698" ht="15" customHeight="1">
      <c r="A698" s="154" t="inlineStr">
        <is>
          <t>Traitement thermique C1/C2</t>
        </is>
      </c>
      <c r="B698" t="inlineStr">
        <is>
          <t>Matières issues de coproduits</t>
        </is>
      </c>
      <c r="C698" t="inlineStr">
        <is>
          <t>Viande bovine</t>
        </is>
      </c>
      <c r="D698" t="inlineStr">
        <is>
          <t>France</t>
        </is>
      </c>
      <c r="E698" t="inlineStr">
        <is>
          <t>2019</t>
        </is>
      </c>
      <c r="F698" t="inlineStr">
        <is>
          <t>kt</t>
        </is>
      </c>
      <c r="G698" t="inlineStr"/>
      <c r="H698" t="inlineStr"/>
      <c r="I698" t="inlineStr"/>
      <c r="J698" t="inlineStr"/>
      <c r="K698" t="inlineStr"/>
      <c r="L698" t="inlineStr"/>
      <c r="M698" t="inlineStr"/>
      <c r="N698" t="n">
        <v>128</v>
      </c>
      <c r="O698" t="inlineStr"/>
      <c r="P698" t="inlineStr"/>
      <c r="Q698" t="inlineStr"/>
      <c r="R698" t="inlineStr"/>
      <c r="S698" t="inlineStr"/>
      <c r="T698" t="n">
        <v>0</v>
      </c>
      <c r="U698" t="n">
        <v>500000000</v>
      </c>
      <c r="V698" t="inlineStr"/>
      <c r="W698" t="inlineStr">
        <is>
          <t>déterminé</t>
        </is>
      </c>
    </row>
    <row r="699" ht="15" customHeight="1">
      <c r="A699" s="154" t="inlineStr">
        <is>
          <t>Traitement thermique C1/C2</t>
        </is>
      </c>
      <c r="B699" t="inlineStr">
        <is>
          <t>Eau</t>
        </is>
      </c>
      <c r="C699" t="inlineStr">
        <is>
          <t>Viande bovine</t>
        </is>
      </c>
      <c r="D699" t="inlineStr">
        <is>
          <t>France</t>
        </is>
      </c>
      <c r="E699" t="inlineStr">
        <is>
          <t>2019</t>
        </is>
      </c>
      <c r="F699" t="inlineStr">
        <is>
          <t>kt</t>
        </is>
      </c>
      <c r="G699" t="inlineStr"/>
      <c r="H699" t="inlineStr"/>
      <c r="I699" t="inlineStr"/>
      <c r="J699" t="inlineStr"/>
      <c r="K699" t="inlineStr"/>
      <c r="L699" t="inlineStr"/>
      <c r="M699" t="inlineStr"/>
      <c r="N699" t="n">
        <v>232</v>
      </c>
      <c r="O699" t="inlineStr"/>
      <c r="P699" t="inlineStr"/>
      <c r="Q699" t="inlineStr"/>
      <c r="R699" t="inlineStr"/>
      <c r="S699" t="inlineStr"/>
      <c r="T699" t="n">
        <v>0</v>
      </c>
      <c r="U699" t="n">
        <v>500000000</v>
      </c>
      <c r="V699" t="inlineStr"/>
      <c r="W699" t="inlineStr">
        <is>
          <t>déterminé</t>
        </is>
      </c>
    </row>
    <row r="700" ht="15" customHeight="1">
      <c r="A700" s="154" t="inlineStr">
        <is>
          <t>Traitement thermique C3 et alimentaire</t>
        </is>
      </c>
      <c r="B700" t="inlineStr">
        <is>
          <t>Protéines animales transformées</t>
        </is>
      </c>
      <c r="C700" t="inlineStr">
        <is>
          <t>Viande bovine</t>
        </is>
      </c>
      <c r="D700" t="inlineStr">
        <is>
          <t>France</t>
        </is>
      </c>
      <c r="E700" t="inlineStr">
        <is>
          <t>2019</t>
        </is>
      </c>
      <c r="F700" t="inlineStr">
        <is>
          <t>kt</t>
        </is>
      </c>
      <c r="G700" t="inlineStr"/>
      <c r="H700" t="inlineStr"/>
      <c r="I700" t="inlineStr"/>
      <c r="J700" t="inlineStr"/>
      <c r="K700" t="inlineStr"/>
      <c r="L700" t="inlineStr"/>
      <c r="M700" t="inlineStr"/>
      <c r="N700" t="n">
        <v>272</v>
      </c>
      <c r="O700" t="inlineStr"/>
      <c r="P700" t="inlineStr"/>
      <c r="Q700" t="inlineStr"/>
      <c r="R700" t="inlineStr"/>
      <c r="S700" t="inlineStr"/>
      <c r="T700" t="n">
        <v>0</v>
      </c>
      <c r="U700" t="n">
        <v>500000000</v>
      </c>
      <c r="V700" t="inlineStr"/>
      <c r="W700" t="inlineStr">
        <is>
          <t>déterminé</t>
        </is>
      </c>
    </row>
    <row r="701" ht="15" customHeight="1">
      <c r="A701" s="154" t="inlineStr">
        <is>
          <t>Traitement thermique C3 et alimentaire</t>
        </is>
      </c>
      <c r="B701" t="inlineStr">
        <is>
          <t>Corps gras animaux</t>
        </is>
      </c>
      <c r="C701" t="inlineStr">
        <is>
          <t>Viande bovine</t>
        </is>
      </c>
      <c r="D701" t="inlineStr">
        <is>
          <t>France</t>
        </is>
      </c>
      <c r="E701" t="inlineStr">
        <is>
          <t>2019</t>
        </is>
      </c>
      <c r="F701" t="inlineStr">
        <is>
          <t>kt</t>
        </is>
      </c>
      <c r="G701" t="inlineStr"/>
      <c r="H701" t="inlineStr"/>
      <c r="I701" t="inlineStr"/>
      <c r="J701" t="inlineStr"/>
      <c r="K701" t="inlineStr"/>
      <c r="L701" t="inlineStr"/>
      <c r="M701" t="inlineStr"/>
      <c r="N701" t="n">
        <v>163</v>
      </c>
      <c r="O701" t="inlineStr"/>
      <c r="P701" t="inlineStr"/>
      <c r="Q701" t="inlineStr"/>
      <c r="R701" t="inlineStr"/>
      <c r="S701" t="inlineStr"/>
      <c r="T701" t="n">
        <v>0</v>
      </c>
      <c r="U701" t="n">
        <v>500000000</v>
      </c>
      <c r="V701" t="inlineStr"/>
      <c r="W701" t="inlineStr">
        <is>
          <t>déterminé</t>
        </is>
      </c>
    </row>
    <row r="702" ht="15" customHeight="1">
      <c r="A702" s="154" t="inlineStr">
        <is>
          <t>Traitement thermique C3 et alimentaire</t>
        </is>
      </c>
      <c r="B702" t="inlineStr">
        <is>
          <t>Eau - traitement thermique</t>
        </is>
      </c>
      <c r="C702" t="inlineStr">
        <is>
          <t>Viande bovine</t>
        </is>
      </c>
      <c r="D702" t="inlineStr">
        <is>
          <t>France</t>
        </is>
      </c>
      <c r="E702" t="inlineStr">
        <is>
          <t>2019</t>
        </is>
      </c>
      <c r="F702" t="inlineStr">
        <is>
          <t>kt</t>
        </is>
      </c>
      <c r="G702" t="inlineStr"/>
      <c r="H702" t="inlineStr"/>
      <c r="I702" t="inlineStr"/>
      <c r="J702" t="inlineStr"/>
      <c r="K702" t="inlineStr"/>
      <c r="L702" t="inlineStr"/>
      <c r="M702" t="inlineStr"/>
      <c r="N702" t="n">
        <v>302</v>
      </c>
      <c r="O702" t="inlineStr"/>
      <c r="P702" t="inlineStr"/>
      <c r="Q702" t="inlineStr"/>
      <c r="R702" t="inlineStr"/>
      <c r="S702" t="inlineStr"/>
      <c r="T702" t="n">
        <v>0</v>
      </c>
      <c r="U702" t="n">
        <v>500000000</v>
      </c>
      <c r="V702" t="inlineStr"/>
      <c r="W702" t="inlineStr">
        <is>
          <t>déterminé</t>
        </is>
      </c>
    </row>
    <row r="703" ht="15" customHeight="1">
      <c r="A703" s="154" t="inlineStr">
        <is>
          <t>Traitement thermique C3 et alimentaire</t>
        </is>
      </c>
      <c r="B703" t="inlineStr">
        <is>
          <t>PAT et CGA</t>
        </is>
      </c>
      <c r="C703" t="inlineStr">
        <is>
          <t>Viande bovine</t>
        </is>
      </c>
      <c r="D703" t="inlineStr">
        <is>
          <t>France</t>
        </is>
      </c>
      <c r="E703" t="inlineStr">
        <is>
          <t>2019</t>
        </is>
      </c>
      <c r="F703" t="inlineStr">
        <is>
          <t>kt</t>
        </is>
      </c>
      <c r="G703" t="inlineStr"/>
      <c r="H703" t="inlineStr"/>
      <c r="I703" t="inlineStr"/>
      <c r="J703" t="inlineStr"/>
      <c r="K703" t="inlineStr"/>
      <c r="L703" t="inlineStr"/>
      <c r="M703" t="inlineStr"/>
      <c r="N703" t="n">
        <v>436</v>
      </c>
      <c r="O703" t="inlineStr"/>
      <c r="P703" t="inlineStr"/>
      <c r="Q703" t="inlineStr"/>
      <c r="R703" t="inlineStr"/>
      <c r="S703" t="inlineStr"/>
      <c r="T703" t="n">
        <v>0</v>
      </c>
      <c r="U703" t="n">
        <v>500000000</v>
      </c>
      <c r="V703" t="inlineStr"/>
      <c r="W703" t="inlineStr">
        <is>
          <t>déterminé</t>
        </is>
      </c>
    </row>
    <row r="704" ht="15" customHeight="1">
      <c r="A704" s="154" t="inlineStr">
        <is>
          <t>Traitement thermique C3 et alimentaire</t>
        </is>
      </c>
      <c r="B704" t="inlineStr">
        <is>
          <t>Produits transformés</t>
        </is>
      </c>
      <c r="C704" t="inlineStr">
        <is>
          <t>Viande bovine</t>
        </is>
      </c>
      <c r="D704" t="inlineStr">
        <is>
          <t>France</t>
        </is>
      </c>
      <c r="E704" t="inlineStr">
        <is>
          <t>2019</t>
        </is>
      </c>
      <c r="F704" t="inlineStr">
        <is>
          <t>kt</t>
        </is>
      </c>
      <c r="G704" t="inlineStr"/>
      <c r="H704" t="inlineStr"/>
      <c r="I704" t="inlineStr"/>
      <c r="J704" t="inlineStr"/>
      <c r="K704" t="inlineStr"/>
      <c r="L704" t="inlineStr"/>
      <c r="M704" t="inlineStr"/>
      <c r="N704" t="n">
        <v>436</v>
      </c>
      <c r="O704" t="inlineStr"/>
      <c r="P704" t="inlineStr"/>
      <c r="Q704" t="inlineStr"/>
      <c r="R704" t="inlineStr"/>
      <c r="S704" t="inlineStr"/>
      <c r="T704" t="n">
        <v>0</v>
      </c>
      <c r="U704" t="n">
        <v>500000000</v>
      </c>
      <c r="V704" t="inlineStr"/>
      <c r="W704" t="inlineStr">
        <is>
          <t>déterminé</t>
        </is>
      </c>
    </row>
    <row r="705" ht="15" customHeight="1">
      <c r="A705" s="154" t="inlineStr">
        <is>
          <t>Traitement thermique C3 et alimentaire</t>
        </is>
      </c>
      <c r="B705" t="inlineStr">
        <is>
          <t>Matières issues de coproduits</t>
        </is>
      </c>
      <c r="C705" t="inlineStr">
        <is>
          <t>Viande bovine</t>
        </is>
      </c>
      <c r="D705" t="inlineStr">
        <is>
          <t>France</t>
        </is>
      </c>
      <c r="E705" t="inlineStr">
        <is>
          <t>2019</t>
        </is>
      </c>
      <c r="F705" t="inlineStr">
        <is>
          <t>kt</t>
        </is>
      </c>
      <c r="G705" t="inlineStr"/>
      <c r="H705" t="inlineStr"/>
      <c r="I705" t="inlineStr"/>
      <c r="J705" t="inlineStr"/>
      <c r="K705" t="inlineStr"/>
      <c r="L705" t="inlineStr"/>
      <c r="M705" t="inlineStr"/>
      <c r="N705" t="n">
        <v>436</v>
      </c>
      <c r="O705" t="inlineStr"/>
      <c r="P705" t="inlineStr"/>
      <c r="Q705" t="inlineStr"/>
      <c r="R705" t="inlineStr"/>
      <c r="S705" t="inlineStr"/>
      <c r="T705" t="n">
        <v>0</v>
      </c>
      <c r="U705" t="n">
        <v>500000000</v>
      </c>
      <c r="V705" t="inlineStr"/>
      <c r="W705" t="inlineStr">
        <is>
          <t>déterminé</t>
        </is>
      </c>
    </row>
    <row r="706" ht="15" customHeight="1">
      <c r="A706" s="154" t="inlineStr">
        <is>
          <t>Traitement thermique C3 et alimentaire</t>
        </is>
      </c>
      <c r="B706" t="inlineStr">
        <is>
          <t>Eau</t>
        </is>
      </c>
      <c r="C706" t="inlineStr">
        <is>
          <t>Viande bovine</t>
        </is>
      </c>
      <c r="D706" t="inlineStr">
        <is>
          <t>France</t>
        </is>
      </c>
      <c r="E706" t="inlineStr">
        <is>
          <t>2019</t>
        </is>
      </c>
      <c r="F706" t="inlineStr">
        <is>
          <t>kt</t>
        </is>
      </c>
      <c r="G706" t="inlineStr"/>
      <c r="H706" t="inlineStr"/>
      <c r="I706" t="inlineStr"/>
      <c r="J706" t="inlineStr"/>
      <c r="K706" t="inlineStr"/>
      <c r="L706" t="inlineStr"/>
      <c r="M706" t="inlineStr"/>
      <c r="N706" t="n">
        <v>302</v>
      </c>
      <c r="O706" t="inlineStr"/>
      <c r="P706" t="inlineStr"/>
      <c r="Q706" t="inlineStr"/>
      <c r="R706" t="inlineStr"/>
      <c r="S706" t="inlineStr"/>
      <c r="T706" t="n">
        <v>0</v>
      </c>
      <c r="U706" t="n">
        <v>500000000</v>
      </c>
      <c r="V706" t="inlineStr"/>
      <c r="W706" t="inlineStr">
        <is>
          <t>déterminé</t>
        </is>
      </c>
    </row>
    <row r="707" ht="15" customHeight="1">
      <c r="A707" s="154" t="inlineStr">
        <is>
          <t>Import</t>
        </is>
      </c>
      <c r="B707" t="inlineStr">
        <is>
          <t>Veaux</t>
        </is>
      </c>
      <c r="C707" t="inlineStr">
        <is>
          <t>Viande bovine</t>
        </is>
      </c>
      <c r="D707" t="inlineStr">
        <is>
          <t>France</t>
        </is>
      </c>
      <c r="E707" t="inlineStr">
        <is>
          <t>2019</t>
        </is>
      </c>
      <c r="F707" t="inlineStr">
        <is>
          <t>kt</t>
        </is>
      </c>
      <c r="G707" t="inlineStr">
        <is>
          <t>Importation de veaux</t>
        </is>
      </c>
      <c r="H707" t="inlineStr">
        <is>
          <t>Agreste - Statistique Agricole Annuelle - SSP</t>
        </is>
      </c>
      <c r="I707" t="inlineStr"/>
      <c r="J707" t="inlineStr">
        <is>
          <t>Volume</t>
        </is>
      </c>
      <c r="K707" t="inlineStr">
        <is>
          <t>Importation de veaux</t>
        </is>
      </c>
      <c r="L707" t="inlineStr">
        <is>
          <t>Echanges - AGRESTE</t>
        </is>
      </c>
      <c r="M707" t="inlineStr">
        <is>
          <t>Très élevée</t>
        </is>
      </c>
      <c r="N707" t="n">
        <v>12.7</v>
      </c>
      <c r="O707" t="inlineStr"/>
      <c r="P707" t="inlineStr"/>
      <c r="Q707" t="n">
        <v>12.71</v>
      </c>
      <c r="R707" t="n">
        <v>0.64</v>
      </c>
      <c r="S707" t="n">
        <v>0.1</v>
      </c>
      <c r="T707" t="n">
        <v>0</v>
      </c>
      <c r="U707" t="n">
        <v>500000000</v>
      </c>
      <c r="V707" t="n">
        <v>0</v>
      </c>
      <c r="W707" t="inlineStr">
        <is>
          <t>mesuré</t>
        </is>
      </c>
    </row>
    <row r="708" ht="15" customHeight="1">
      <c r="A708" s="154" t="inlineStr">
        <is>
          <t>Import</t>
        </is>
      </c>
      <c r="B708" t="inlineStr">
        <is>
          <t>Gros bovins</t>
        </is>
      </c>
      <c r="C708" t="inlineStr">
        <is>
          <t>Viande bovine</t>
        </is>
      </c>
      <c r="D708" t="inlineStr">
        <is>
          <t>France</t>
        </is>
      </c>
      <c r="E708" t="inlineStr">
        <is>
          <t>2019</t>
        </is>
      </c>
      <c r="F708" t="inlineStr">
        <is>
          <t>kt</t>
        </is>
      </c>
      <c r="G708" t="inlineStr">
        <is>
          <t>Importation de gros bovins</t>
        </is>
      </c>
      <c r="H708" t="inlineStr">
        <is>
          <t>Agreste - Statistique Agricole Annuelle - SSP</t>
        </is>
      </c>
      <c r="I708" t="inlineStr"/>
      <c r="J708" t="inlineStr">
        <is>
          <t>Volume</t>
        </is>
      </c>
      <c r="K708" t="inlineStr">
        <is>
          <t>Importation de gros bovins</t>
        </is>
      </c>
      <c r="L708" t="inlineStr">
        <is>
          <t>Echanges - AGRESTE</t>
        </is>
      </c>
      <c r="M708" t="inlineStr">
        <is>
          <t>Très élevée</t>
        </is>
      </c>
      <c r="N708" t="n">
        <v>1.04</v>
      </c>
      <c r="O708" t="inlineStr"/>
      <c r="P708" t="inlineStr"/>
      <c r="Q708" t="n">
        <v>1.04</v>
      </c>
      <c r="R708" t="n">
        <v>0.05</v>
      </c>
      <c r="S708" t="n">
        <v>0.1</v>
      </c>
      <c r="T708" t="n">
        <v>0</v>
      </c>
      <c r="U708" t="n">
        <v>500000000</v>
      </c>
      <c r="V708" t="n">
        <v>0</v>
      </c>
      <c r="W708" t="inlineStr">
        <is>
          <t>mesuré</t>
        </is>
      </c>
    </row>
    <row r="709" ht="15" customHeight="1">
      <c r="A709" s="154" t="inlineStr">
        <is>
          <t>Import</t>
        </is>
      </c>
      <c r="B709" t="inlineStr">
        <is>
          <t>Carcasses, fraîches</t>
        </is>
      </c>
      <c r="C709" t="inlineStr">
        <is>
          <t>Viande bovine</t>
        </is>
      </c>
      <c r="D709" t="inlineStr">
        <is>
          <t>France</t>
        </is>
      </c>
      <c r="E709" t="inlineStr">
        <is>
          <t>2019</t>
        </is>
      </c>
      <c r="F709" t="inlineStr">
        <is>
          <t>kt</t>
        </is>
      </c>
      <c r="G709" t="inlineStr">
        <is>
          <t>Importation de carcasses fraîches</t>
        </is>
      </c>
      <c r="H709" t="inlineStr">
        <is>
          <t>Douanes - Eurostat</t>
        </is>
      </c>
      <c r="I709" t="inlineStr">
        <is>
          <t>Les échanges de carcasses congelées sont négligés</t>
        </is>
      </c>
      <c r="J709" t="inlineStr">
        <is>
          <t>Volume</t>
        </is>
      </c>
      <c r="K709" t="inlineStr">
        <is>
          <t>Importation de carcasses fraîches</t>
        </is>
      </c>
      <c r="L709" t="inlineStr">
        <is>
          <t>Echanges - Eurostat</t>
        </is>
      </c>
      <c r="M709" t="inlineStr">
        <is>
          <t>Très élevée</t>
        </is>
      </c>
      <c r="N709" t="n">
        <v>28.6</v>
      </c>
      <c r="O709" t="inlineStr"/>
      <c r="P709" t="inlineStr"/>
      <c r="Q709" t="n">
        <v>28.61</v>
      </c>
      <c r="R709" t="n">
        <v>1.43</v>
      </c>
      <c r="S709" t="n">
        <v>0.1</v>
      </c>
      <c r="T709" t="n">
        <v>0</v>
      </c>
      <c r="U709" t="n">
        <v>500000000</v>
      </c>
      <c r="V709" t="n">
        <v>0</v>
      </c>
      <c r="W709" t="inlineStr">
        <is>
          <t>mesuré</t>
        </is>
      </c>
    </row>
    <row r="710" ht="15" customHeight="1">
      <c r="A710" s="154" t="inlineStr">
        <is>
          <t>Import</t>
        </is>
      </c>
      <c r="B710" t="inlineStr">
        <is>
          <t>Morceaux, frais</t>
        </is>
      </c>
      <c r="C710" t="inlineStr">
        <is>
          <t>Viande bovine</t>
        </is>
      </c>
      <c r="D710" t="inlineStr">
        <is>
          <t>France</t>
        </is>
      </c>
      <c r="E710" t="inlineStr">
        <is>
          <t>2019</t>
        </is>
      </c>
      <c r="F710" t="inlineStr">
        <is>
          <t>kt</t>
        </is>
      </c>
      <c r="G710" t="inlineStr">
        <is>
          <t>Importation de morceaux frais</t>
        </is>
      </c>
      <c r="H710" t="inlineStr">
        <is>
          <t>Douanes - Eurostat</t>
        </is>
      </c>
      <c r="I710" t="inlineStr"/>
      <c r="J710" t="inlineStr">
        <is>
          <t>Volume</t>
        </is>
      </c>
      <c r="K710" t="inlineStr">
        <is>
          <t>Importation de morceaux frais</t>
        </is>
      </c>
      <c r="L710" t="inlineStr">
        <is>
          <t>Echanges - Eurostat</t>
        </is>
      </c>
      <c r="M710" t="inlineStr">
        <is>
          <t>Très élevée</t>
        </is>
      </c>
      <c r="N710" t="n">
        <v>152</v>
      </c>
      <c r="O710" t="inlineStr"/>
      <c r="P710" t="inlineStr"/>
      <c r="Q710" t="n">
        <v>151.63</v>
      </c>
      <c r="R710" t="n">
        <v>7.58</v>
      </c>
      <c r="S710" t="n">
        <v>0.1</v>
      </c>
      <c r="T710" t="n">
        <v>0</v>
      </c>
      <c r="U710" t="n">
        <v>500000000</v>
      </c>
      <c r="V710" t="n">
        <v>0</v>
      </c>
      <c r="W710" t="inlineStr">
        <is>
          <t>mesuré</t>
        </is>
      </c>
    </row>
    <row r="711" ht="15" customHeight="1">
      <c r="A711" s="154" t="inlineStr">
        <is>
          <t>Import</t>
        </is>
      </c>
      <c r="B711" t="inlineStr">
        <is>
          <t>Morceaux, congelés</t>
        </is>
      </c>
      <c r="C711" t="inlineStr">
        <is>
          <t>Viande bovine</t>
        </is>
      </c>
      <c r="D711" t="inlineStr">
        <is>
          <t>France</t>
        </is>
      </c>
      <c r="E711" t="inlineStr">
        <is>
          <t>2019</t>
        </is>
      </c>
      <c r="F711" t="inlineStr">
        <is>
          <t>kt</t>
        </is>
      </c>
      <c r="G711" t="inlineStr">
        <is>
          <t>Importation de morceaux congelés</t>
        </is>
      </c>
      <c r="H711" t="inlineStr">
        <is>
          <t>Douanes - Eurostat</t>
        </is>
      </c>
      <c r="I711" t="inlineStr"/>
      <c r="J711" t="inlineStr">
        <is>
          <t>Volume</t>
        </is>
      </c>
      <c r="K711" t="inlineStr">
        <is>
          <t>Importation de morceaux congelés</t>
        </is>
      </c>
      <c r="L711" t="inlineStr">
        <is>
          <t>Echanges - Eurostat</t>
        </is>
      </c>
      <c r="M711" t="inlineStr">
        <is>
          <t>Très élevée</t>
        </is>
      </c>
      <c r="N711" t="n">
        <v>74.40000000000001</v>
      </c>
      <c r="O711" t="inlineStr"/>
      <c r="P711" t="inlineStr"/>
      <c r="Q711" t="n">
        <v>74.36</v>
      </c>
      <c r="R711" t="n">
        <v>3.72</v>
      </c>
      <c r="S711" t="n">
        <v>0.1</v>
      </c>
      <c r="T711" t="n">
        <v>0</v>
      </c>
      <c r="U711" t="n">
        <v>500000000</v>
      </c>
      <c r="V711" t="n">
        <v>0</v>
      </c>
      <c r="W711" t="inlineStr">
        <is>
          <t>mesuré</t>
        </is>
      </c>
    </row>
    <row r="712" ht="15" customHeight="1">
      <c r="A712" s="154" t="inlineStr">
        <is>
          <t>Import</t>
        </is>
      </c>
      <c r="B712" t="inlineStr">
        <is>
          <t>Abats</t>
        </is>
      </c>
      <c r="C712" t="inlineStr">
        <is>
          <t>Viande bovine</t>
        </is>
      </c>
      <c r="D712" t="inlineStr">
        <is>
          <t>France</t>
        </is>
      </c>
      <c r="E712" t="inlineStr">
        <is>
          <t>2019</t>
        </is>
      </c>
      <c r="F712" t="inlineStr">
        <is>
          <t>kt</t>
        </is>
      </c>
      <c r="G712" t="inlineStr">
        <is>
          <t>Importation d'abats</t>
        </is>
      </c>
      <c r="H712" t="inlineStr">
        <is>
          <t>Douanes - Eurostat</t>
        </is>
      </c>
      <c r="I712" t="inlineStr"/>
      <c r="J712" t="inlineStr">
        <is>
          <t>Volume</t>
        </is>
      </c>
      <c r="K712" t="inlineStr">
        <is>
          <t>Importation d'abats</t>
        </is>
      </c>
      <c r="L712" t="inlineStr">
        <is>
          <t>Echanges - Eurostat</t>
        </is>
      </c>
      <c r="M712" t="inlineStr">
        <is>
          <t>Très élevée</t>
        </is>
      </c>
      <c r="N712" t="n">
        <v>31.1</v>
      </c>
      <c r="O712" t="inlineStr"/>
      <c r="P712" t="inlineStr"/>
      <c r="Q712" t="n">
        <v>31.15</v>
      </c>
      <c r="R712" t="n">
        <v>1.56</v>
      </c>
      <c r="S712" t="n">
        <v>0.1</v>
      </c>
      <c r="T712" t="n">
        <v>0</v>
      </c>
      <c r="U712" t="n">
        <v>500000000</v>
      </c>
      <c r="V712" t="n">
        <v>0</v>
      </c>
      <c r="W712" t="inlineStr">
        <is>
          <t>mesuré</t>
        </is>
      </c>
    </row>
    <row r="713" ht="15" customHeight="1">
      <c r="A713" s="154" t="inlineStr">
        <is>
          <t>Import</t>
        </is>
      </c>
      <c r="B713" t="inlineStr">
        <is>
          <t>C3 et alimentaire</t>
        </is>
      </c>
      <c r="C713" t="inlineStr">
        <is>
          <t>Viande bovine</t>
        </is>
      </c>
      <c r="D713" t="inlineStr">
        <is>
          <t>France</t>
        </is>
      </c>
      <c r="E713" t="inlineStr">
        <is>
          <t>2019</t>
        </is>
      </c>
      <c r="F713" t="inlineStr">
        <is>
          <t>kt</t>
        </is>
      </c>
      <c r="G713" t="inlineStr">
        <is>
          <t>Importation de coproduits C3 et alimentaire</t>
        </is>
      </c>
      <c r="H713" t="inlineStr">
        <is>
          <t>Douanes - Eurostat</t>
        </is>
      </c>
      <c r="I713" t="inlineStr">
        <is>
          <t>Statistique comprenant également les ovins et caprins = extrapolation à partir de la production de C3 de chaque espèce</t>
        </is>
      </c>
      <c r="J713" t="inlineStr">
        <is>
          <t>Volume</t>
        </is>
      </c>
      <c r="K713" t="inlineStr">
        <is>
          <t>Importation de coproduits C3 et alimentaire</t>
        </is>
      </c>
      <c r="L713" t="inlineStr">
        <is>
          <t>Echanges - Eurostat</t>
        </is>
      </c>
      <c r="M713" t="inlineStr">
        <is>
          <t>Moyenne</t>
        </is>
      </c>
      <c r="N713" t="n">
        <v>14.4</v>
      </c>
      <c r="O713" t="inlineStr"/>
      <c r="P713" t="inlineStr"/>
      <c r="Q713" t="n">
        <v>14.4</v>
      </c>
      <c r="R713" t="n">
        <v>0.72</v>
      </c>
      <c r="S713" t="n">
        <v>0.1</v>
      </c>
      <c r="T713" t="n">
        <v>0</v>
      </c>
      <c r="U713" t="n">
        <v>500000000</v>
      </c>
      <c r="V713" t="n">
        <v>0</v>
      </c>
      <c r="W713" t="inlineStr">
        <is>
          <t>mesuré</t>
        </is>
      </c>
    </row>
    <row r="714" ht="15" customHeight="1">
      <c r="A714" s="154" t="inlineStr">
        <is>
          <t>Import</t>
        </is>
      </c>
      <c r="B714" t="inlineStr">
        <is>
          <t>Viande de veaux</t>
        </is>
      </c>
      <c r="C714" t="inlineStr">
        <is>
          <t>Viande bovine</t>
        </is>
      </c>
      <c r="D714" t="inlineStr">
        <is>
          <t>France</t>
        </is>
      </c>
      <c r="E714" t="inlineStr">
        <is>
          <t>2019</t>
        </is>
      </c>
      <c r="F714" t="inlineStr">
        <is>
          <t>kt</t>
        </is>
      </c>
      <c r="G714" t="inlineStr"/>
      <c r="H714" t="inlineStr"/>
      <c r="I714" t="inlineStr"/>
      <c r="J714" t="inlineStr"/>
      <c r="K714" t="inlineStr"/>
      <c r="L714" t="inlineStr"/>
      <c r="M714" t="inlineStr"/>
      <c r="N714" t="n">
        <v>47.4</v>
      </c>
      <c r="O714" t="inlineStr"/>
      <c r="P714" t="inlineStr"/>
      <c r="Q714" t="inlineStr"/>
      <c r="R714" t="inlineStr"/>
      <c r="S714" t="inlineStr"/>
      <c r="T714" t="n">
        <v>0</v>
      </c>
      <c r="U714" t="n">
        <v>500000000</v>
      </c>
      <c r="V714" t="inlineStr"/>
      <c r="W714" t="inlineStr">
        <is>
          <t>déterminé</t>
        </is>
      </c>
    </row>
    <row r="715" ht="15" customHeight="1">
      <c r="A715" s="154" t="inlineStr">
        <is>
          <t>Import</t>
        </is>
      </c>
      <c r="B715" t="inlineStr">
        <is>
          <t>Viande de gros bovins</t>
        </is>
      </c>
      <c r="C715" t="inlineStr">
        <is>
          <t>Viande bovine</t>
        </is>
      </c>
      <c r="D715" t="inlineStr">
        <is>
          <t>France</t>
        </is>
      </c>
      <c r="E715" t="inlineStr">
        <is>
          <t>2019</t>
        </is>
      </c>
      <c r="F715" t="inlineStr">
        <is>
          <t>kt</t>
        </is>
      </c>
      <c r="G715" t="inlineStr">
        <is>
          <t>Part de viande de gros bovins importée = 23,89 % (Où va le bœuf ? - Idele)</t>
        </is>
      </c>
      <c r="H715" t="inlineStr">
        <is>
          <t>Où va le bœuf ? - Idele</t>
        </is>
      </c>
      <c r="I715" t="inlineStr">
        <is>
          <t>Utilisation de la répartition en tec</t>
        </is>
      </c>
      <c r="J715" t="inlineStr">
        <is>
          <t>Répartition</t>
        </is>
      </c>
      <c r="K715" t="inlineStr">
        <is>
          <t>Part de viande de gros bovins importée</t>
        </is>
      </c>
      <c r="L715" t="inlineStr">
        <is>
          <t>Consommation - IDELE</t>
        </is>
      </c>
      <c r="M715" t="inlineStr">
        <is>
          <t>0</t>
        </is>
      </c>
      <c r="N715" t="n">
        <v>207</v>
      </c>
      <c r="O715" t="inlineStr"/>
      <c r="P715" t="inlineStr"/>
      <c r="Q715" t="inlineStr"/>
      <c r="R715" t="inlineStr"/>
      <c r="S715" t="inlineStr"/>
      <c r="T715" t="n">
        <v>0</v>
      </c>
      <c r="U715" t="n">
        <v>500000000</v>
      </c>
      <c r="V715" t="inlineStr"/>
      <c r="W715" t="inlineStr">
        <is>
          <t>déterminé</t>
        </is>
      </c>
    </row>
    <row r="716" ht="15" customHeight="1">
      <c r="A716" s="154" t="inlineStr">
        <is>
          <t>Import</t>
        </is>
      </c>
      <c r="B716" t="inlineStr">
        <is>
          <t>Bovins</t>
        </is>
      </c>
      <c r="C716" t="inlineStr">
        <is>
          <t>Viande bovine</t>
        </is>
      </c>
      <c r="D716" t="inlineStr">
        <is>
          <t>France</t>
        </is>
      </c>
      <c r="E716" t="inlineStr">
        <is>
          <t>2019</t>
        </is>
      </c>
      <c r="F716" t="inlineStr">
        <is>
          <t>kt</t>
        </is>
      </c>
      <c r="G716" t="inlineStr"/>
      <c r="H716" t="inlineStr"/>
      <c r="I716" t="inlineStr"/>
      <c r="J716" t="inlineStr"/>
      <c r="K716" t="inlineStr"/>
      <c r="L716" t="inlineStr"/>
      <c r="M716" t="inlineStr"/>
      <c r="N716" t="n">
        <v>13.8</v>
      </c>
      <c r="O716" t="inlineStr"/>
      <c r="P716" t="inlineStr"/>
      <c r="Q716" t="inlineStr"/>
      <c r="R716" t="inlineStr"/>
      <c r="S716" t="inlineStr"/>
      <c r="T716" t="n">
        <v>0</v>
      </c>
      <c r="U716" t="n">
        <v>500000000</v>
      </c>
      <c r="V716" t="inlineStr"/>
      <c r="W716" t="inlineStr">
        <is>
          <t>déterminé</t>
        </is>
      </c>
    </row>
    <row r="717" ht="15" customHeight="1">
      <c r="A717" s="154" t="inlineStr">
        <is>
          <t>Import</t>
        </is>
      </c>
      <c r="B717" t="inlineStr">
        <is>
          <t>Carcasses</t>
        </is>
      </c>
      <c r="C717" t="inlineStr">
        <is>
          <t>Viande bovine</t>
        </is>
      </c>
      <c r="D717" t="inlineStr">
        <is>
          <t>France</t>
        </is>
      </c>
      <c r="E717" t="inlineStr">
        <is>
          <t>2019</t>
        </is>
      </c>
      <c r="F717" t="inlineStr">
        <is>
          <t>kt</t>
        </is>
      </c>
      <c r="G717" t="inlineStr"/>
      <c r="H717" t="inlineStr"/>
      <c r="I717" t="inlineStr"/>
      <c r="J717" t="inlineStr"/>
      <c r="K717" t="inlineStr"/>
      <c r="L717" t="inlineStr"/>
      <c r="M717" t="inlineStr"/>
      <c r="N717" t="n">
        <v>28.6</v>
      </c>
      <c r="O717" t="inlineStr"/>
      <c r="P717" t="inlineStr"/>
      <c r="Q717" t="inlineStr"/>
      <c r="R717" t="inlineStr"/>
      <c r="S717" t="inlineStr"/>
      <c r="T717" t="n">
        <v>0</v>
      </c>
      <c r="U717" t="n">
        <v>500000000</v>
      </c>
      <c r="V717" t="inlineStr"/>
      <c r="W717" t="inlineStr">
        <is>
          <t>déterminé</t>
        </is>
      </c>
    </row>
    <row r="718" ht="15" customHeight="1">
      <c r="A718" s="154" t="inlineStr">
        <is>
          <t>Import</t>
        </is>
      </c>
      <c r="B718" t="inlineStr">
        <is>
          <t>Viande</t>
        </is>
      </c>
      <c r="C718" t="inlineStr">
        <is>
          <t>Viande bovine</t>
        </is>
      </c>
      <c r="D718" t="inlineStr">
        <is>
          <t>France</t>
        </is>
      </c>
      <c r="E718" t="inlineStr">
        <is>
          <t>2019</t>
        </is>
      </c>
      <c r="F718" t="inlineStr">
        <is>
          <t>kt</t>
        </is>
      </c>
      <c r="G718" t="inlineStr"/>
      <c r="H718" t="inlineStr"/>
      <c r="I718" t="inlineStr"/>
      <c r="J718" t="inlineStr"/>
      <c r="K718" t="inlineStr"/>
      <c r="L718" t="inlineStr"/>
      <c r="M718" t="inlineStr"/>
      <c r="N718" t="n">
        <v>255</v>
      </c>
      <c r="O718" t="inlineStr"/>
      <c r="P718" t="inlineStr"/>
      <c r="Q718" t="inlineStr"/>
      <c r="R718" t="inlineStr"/>
      <c r="S718" t="inlineStr"/>
      <c r="T718" t="n">
        <v>0</v>
      </c>
      <c r="U718" t="n">
        <v>500000000</v>
      </c>
      <c r="V718" t="inlineStr"/>
      <c r="W718" t="inlineStr">
        <is>
          <t>déterminé</t>
        </is>
      </c>
    </row>
    <row r="719" ht="15" customHeight="1">
      <c r="A719" s="154" t="inlineStr">
        <is>
          <t>Import</t>
        </is>
      </c>
      <c r="B719" t="inlineStr">
        <is>
          <t>Morceaux</t>
        </is>
      </c>
      <c r="C719" t="inlineStr">
        <is>
          <t>Viande bovine</t>
        </is>
      </c>
      <c r="D719" t="inlineStr">
        <is>
          <t>France</t>
        </is>
      </c>
      <c r="E719" t="inlineStr">
        <is>
          <t>2019</t>
        </is>
      </c>
      <c r="F719" t="inlineStr">
        <is>
          <t>kt</t>
        </is>
      </c>
      <c r="G719" t="inlineStr"/>
      <c r="H719" t="inlineStr"/>
      <c r="I719" t="inlineStr"/>
      <c r="J719" t="inlineStr"/>
      <c r="K719" t="inlineStr"/>
      <c r="L719" t="inlineStr"/>
      <c r="M719" t="inlineStr"/>
      <c r="N719" t="n">
        <v>226</v>
      </c>
      <c r="O719" t="inlineStr"/>
      <c r="P719" t="inlineStr"/>
      <c r="Q719" t="inlineStr"/>
      <c r="R719" t="inlineStr"/>
      <c r="S719" t="inlineStr"/>
      <c r="T719" t="n">
        <v>0</v>
      </c>
      <c r="U719" t="n">
        <v>500000000</v>
      </c>
      <c r="V719" t="inlineStr"/>
      <c r="W719" t="inlineStr">
        <is>
          <t>déterminé</t>
        </is>
      </c>
    </row>
    <row r="720" ht="15" customHeight="1">
      <c r="A720" s="154" t="inlineStr">
        <is>
          <t>Import</t>
        </is>
      </c>
      <c r="B720" t="inlineStr">
        <is>
          <t>Matières de 1ère et 2nde transformation</t>
        </is>
      </c>
      <c r="C720" t="inlineStr">
        <is>
          <t>Viande bovine</t>
        </is>
      </c>
      <c r="D720" t="inlineStr">
        <is>
          <t>France</t>
        </is>
      </c>
      <c r="E720" t="inlineStr">
        <is>
          <t>2019</t>
        </is>
      </c>
      <c r="F720" t="inlineStr">
        <is>
          <t>kt</t>
        </is>
      </c>
      <c r="G720" t="inlineStr"/>
      <c r="H720" t="inlineStr"/>
      <c r="I720" t="inlineStr"/>
      <c r="J720" t="inlineStr"/>
      <c r="K720" t="inlineStr"/>
      <c r="L720" t="inlineStr"/>
      <c r="M720" t="inlineStr"/>
      <c r="N720" t="n">
        <v>300</v>
      </c>
      <c r="O720" t="inlineStr"/>
      <c r="P720" t="inlineStr"/>
      <c r="Q720" t="inlineStr"/>
      <c r="R720" t="inlineStr"/>
      <c r="S720" t="inlineStr"/>
      <c r="T720" t="n">
        <v>0</v>
      </c>
      <c r="U720" t="n">
        <v>500000000</v>
      </c>
      <c r="V720" t="inlineStr"/>
      <c r="W720" t="inlineStr">
        <is>
          <t>déterminé</t>
        </is>
      </c>
    </row>
    <row r="721" ht="15" customHeight="1">
      <c r="A721" s="154" t="inlineStr">
        <is>
          <t>Import</t>
        </is>
      </c>
      <c r="B721" t="inlineStr">
        <is>
          <t>Coproduits</t>
        </is>
      </c>
      <c r="C721" t="inlineStr">
        <is>
          <t>Viande bovine</t>
        </is>
      </c>
      <c r="D721" t="inlineStr">
        <is>
          <t>France</t>
        </is>
      </c>
      <c r="E721" t="inlineStr">
        <is>
          <t>2019</t>
        </is>
      </c>
      <c r="F721" t="inlineStr">
        <is>
          <t>kt</t>
        </is>
      </c>
      <c r="G721" t="inlineStr"/>
      <c r="H721" t="inlineStr"/>
      <c r="I721" t="inlineStr"/>
      <c r="J721" t="inlineStr"/>
      <c r="K721" t="inlineStr"/>
      <c r="L721" t="inlineStr"/>
      <c r="M721" t="inlineStr"/>
      <c r="N721" t="n">
        <v>14.4</v>
      </c>
      <c r="O721" t="inlineStr"/>
      <c r="P721" t="inlineStr"/>
      <c r="Q721" t="inlineStr"/>
      <c r="R721" t="inlineStr"/>
      <c r="S721" t="inlineStr"/>
      <c r="T721" t="n">
        <v>0</v>
      </c>
      <c r="U721" t="n">
        <v>500000000</v>
      </c>
      <c r="V721" t="inlineStr"/>
      <c r="W721" t="inlineStr">
        <is>
          <t>déterminé</t>
        </is>
      </c>
    </row>
    <row r="722" ht="15" customHeight="1">
      <c r="A722" s="154" t="inlineStr">
        <is>
          <t>Bovins</t>
        </is>
      </c>
      <c r="B722" t="inlineStr">
        <is>
          <t>Abattage / découpe de veaux</t>
        </is>
      </c>
      <c r="C722" t="inlineStr">
        <is>
          <t>Viande bovine</t>
        </is>
      </c>
      <c r="D722" t="inlineStr">
        <is>
          <t>France</t>
        </is>
      </c>
      <c r="E722" t="inlineStr">
        <is>
          <t>2023</t>
        </is>
      </c>
      <c r="F722" t="inlineStr">
        <is>
          <t>kt</t>
        </is>
      </c>
      <c r="G722" t="inlineStr"/>
      <c r="H722" t="inlineStr"/>
      <c r="I722" t="inlineStr"/>
      <c r="J722" t="inlineStr"/>
      <c r="K722" t="inlineStr"/>
      <c r="L722" t="inlineStr"/>
      <c r="M722" t="inlineStr"/>
      <c r="N722" t="n">
        <v>258</v>
      </c>
      <c r="O722" t="inlineStr"/>
      <c r="P722" t="inlineStr"/>
      <c r="Q722" t="inlineStr"/>
      <c r="R722" t="inlineStr"/>
      <c r="S722" t="inlineStr"/>
      <c r="T722" t="n">
        <v>0</v>
      </c>
      <c r="U722" t="n">
        <v>500000000</v>
      </c>
      <c r="V722" t="inlineStr"/>
      <c r="W722" t="inlineStr">
        <is>
          <t>déterminé</t>
        </is>
      </c>
    </row>
    <row r="723" ht="15" customHeight="1">
      <c r="A723" s="154" t="inlineStr">
        <is>
          <t>Bovins</t>
        </is>
      </c>
      <c r="B723" t="inlineStr">
        <is>
          <t>Export</t>
        </is>
      </c>
      <c r="C723" t="inlineStr">
        <is>
          <t>Viande bovine</t>
        </is>
      </c>
      <c r="D723" t="inlineStr">
        <is>
          <t>France</t>
        </is>
      </c>
      <c r="E723" t="inlineStr">
        <is>
          <t>2023</t>
        </is>
      </c>
      <c r="F723" t="inlineStr">
        <is>
          <t>kt</t>
        </is>
      </c>
      <c r="G723" t="inlineStr"/>
      <c r="H723" t="inlineStr"/>
      <c r="I723" t="inlineStr"/>
      <c r="J723" t="inlineStr"/>
      <c r="K723" t="inlineStr"/>
      <c r="L723" t="inlineStr"/>
      <c r="M723" t="inlineStr"/>
      <c r="N723" t="n">
        <v>12.9</v>
      </c>
      <c r="O723" t="inlineStr"/>
      <c r="P723" t="inlineStr"/>
      <c r="Q723" t="inlineStr"/>
      <c r="R723" t="inlineStr"/>
      <c r="S723" t="inlineStr"/>
      <c r="T723" t="n">
        <v>0</v>
      </c>
      <c r="U723" t="n">
        <v>500000000</v>
      </c>
      <c r="V723" t="inlineStr"/>
      <c r="W723" t="inlineStr">
        <is>
          <t>déterminé</t>
        </is>
      </c>
    </row>
    <row r="724" ht="15" customHeight="1">
      <c r="A724" s="154" t="inlineStr">
        <is>
          <t>Bovins</t>
        </is>
      </c>
      <c r="B724" t="inlineStr">
        <is>
          <t>Abattage / découpe de gros bovins</t>
        </is>
      </c>
      <c r="C724" t="inlineStr">
        <is>
          <t>Viande bovine</t>
        </is>
      </c>
      <c r="D724" t="inlineStr">
        <is>
          <t>France</t>
        </is>
      </c>
      <c r="E724" t="inlineStr">
        <is>
          <t>2023</t>
        </is>
      </c>
      <c r="F724" t="inlineStr">
        <is>
          <t>kt</t>
        </is>
      </c>
      <c r="G724" t="inlineStr"/>
      <c r="H724" t="inlineStr"/>
      <c r="I724" t="inlineStr"/>
      <c r="J724" t="inlineStr"/>
      <c r="K724" t="inlineStr"/>
      <c r="L724" t="inlineStr"/>
      <c r="M724" t="inlineStr"/>
      <c r="N724" t="n">
        <v>2080</v>
      </c>
      <c r="O724" t="inlineStr"/>
      <c r="P724" t="inlineStr"/>
      <c r="Q724" t="inlineStr"/>
      <c r="R724" t="inlineStr"/>
      <c r="S724" t="inlineStr"/>
      <c r="T724" t="n">
        <v>0</v>
      </c>
      <c r="U724" t="n">
        <v>500000000</v>
      </c>
      <c r="V724" t="inlineStr"/>
      <c r="W724" t="inlineStr">
        <is>
          <t>déterminé</t>
        </is>
      </c>
    </row>
    <row r="725" ht="15" customHeight="1">
      <c r="A725" s="154" t="inlineStr">
        <is>
          <t>Bovins</t>
        </is>
      </c>
      <c r="B725" t="inlineStr">
        <is>
          <t>Abattage / découpe</t>
        </is>
      </c>
      <c r="C725" t="inlineStr">
        <is>
          <t>Viande bovine</t>
        </is>
      </c>
      <c r="D725" t="inlineStr">
        <is>
          <t>France</t>
        </is>
      </c>
      <c r="E725" t="inlineStr">
        <is>
          <t>2023</t>
        </is>
      </c>
      <c r="F725" t="inlineStr">
        <is>
          <t>kt</t>
        </is>
      </c>
      <c r="G725" t="inlineStr"/>
      <c r="H725" t="inlineStr"/>
      <c r="I725" t="inlineStr"/>
      <c r="J725" t="inlineStr"/>
      <c r="K725" t="inlineStr"/>
      <c r="L725" t="inlineStr"/>
      <c r="M725" t="inlineStr"/>
      <c r="N725" t="n">
        <v>2340</v>
      </c>
      <c r="O725" t="inlineStr"/>
      <c r="P725" t="inlineStr"/>
      <c r="Q725" t="inlineStr"/>
      <c r="R725" t="inlineStr"/>
      <c r="S725" t="inlineStr"/>
      <c r="T725" t="n">
        <v>0</v>
      </c>
      <c r="U725" t="n">
        <v>500000000</v>
      </c>
      <c r="V725" t="inlineStr"/>
      <c r="W725" t="inlineStr">
        <is>
          <t>déterminé</t>
        </is>
      </c>
    </row>
    <row r="726" ht="15" customHeight="1">
      <c r="A726" s="154" t="inlineStr">
        <is>
          <t>Bovins</t>
        </is>
      </c>
      <c r="B726" t="inlineStr">
        <is>
          <t>1ère et 2nde transformation</t>
        </is>
      </c>
      <c r="C726" t="inlineStr">
        <is>
          <t>Viande bovine</t>
        </is>
      </c>
      <c r="D726" t="inlineStr">
        <is>
          <t>France</t>
        </is>
      </c>
      <c r="E726" t="inlineStr">
        <is>
          <t>2023</t>
        </is>
      </c>
      <c r="F726" t="inlineStr">
        <is>
          <t>kt</t>
        </is>
      </c>
      <c r="G726" t="inlineStr"/>
      <c r="H726" t="inlineStr"/>
      <c r="I726" t="inlineStr"/>
      <c r="J726" t="inlineStr"/>
      <c r="K726" t="inlineStr"/>
      <c r="L726" t="inlineStr"/>
      <c r="M726" t="inlineStr"/>
      <c r="N726" t="n">
        <v>2340</v>
      </c>
      <c r="O726" t="inlineStr"/>
      <c r="P726" t="inlineStr"/>
      <c r="Q726" t="inlineStr"/>
      <c r="R726" t="inlineStr"/>
      <c r="S726" t="inlineStr"/>
      <c r="T726" t="n">
        <v>0</v>
      </c>
      <c r="U726" t="n">
        <v>500000000</v>
      </c>
      <c r="V726" t="inlineStr"/>
      <c r="W726" t="inlineStr">
        <is>
          <t>déterminé</t>
        </is>
      </c>
    </row>
    <row r="727" ht="15" customHeight="1">
      <c r="A727" s="154" t="inlineStr">
        <is>
          <t>Veaux</t>
        </is>
      </c>
      <c r="B727" t="inlineStr">
        <is>
          <t>Abattage / découpe de veaux</t>
        </is>
      </c>
      <c r="C727" t="inlineStr">
        <is>
          <t>Viande bovine</t>
        </is>
      </c>
      <c r="D727" t="inlineStr">
        <is>
          <t>France</t>
        </is>
      </c>
      <c r="E727" t="inlineStr">
        <is>
          <t>2023</t>
        </is>
      </c>
      <c r="F727" t="inlineStr">
        <is>
          <t>kt</t>
        </is>
      </c>
      <c r="G727" t="inlineStr">
        <is>
          <t>Abattages de veaux = 257  (Agreste - Statistique Agricole Annuelle - SSP)</t>
        </is>
      </c>
      <c r="H727" t="inlineStr">
        <is>
          <t>Agreste - Statistique Agricole Annuelle - SSP</t>
        </is>
      </c>
      <c r="I727" t="inlineStr"/>
      <c r="J727" t="inlineStr">
        <is>
          <t>Volume</t>
        </is>
      </c>
      <c r="K727" t="inlineStr">
        <is>
          <t>Abattages de veaux</t>
        </is>
      </c>
      <c r="L727" t="inlineStr">
        <is>
          <t>Abattages - AGRESTE</t>
        </is>
      </c>
      <c r="M727" t="inlineStr">
        <is>
          <t>Très élevée</t>
        </is>
      </c>
      <c r="N727" t="n">
        <v>258</v>
      </c>
      <c r="O727" t="inlineStr"/>
      <c r="P727" t="inlineStr"/>
      <c r="Q727" t="n">
        <v>257.5</v>
      </c>
      <c r="R727" t="n">
        <v>12.87</v>
      </c>
      <c r="S727" t="n">
        <v>0.1</v>
      </c>
      <c r="T727" t="n">
        <v>0</v>
      </c>
      <c r="U727" t="n">
        <v>500000000</v>
      </c>
      <c r="V727" t="n">
        <v>0</v>
      </c>
      <c r="W727" t="inlineStr">
        <is>
          <t>mesuré</t>
        </is>
      </c>
    </row>
    <row r="728" ht="15" customHeight="1">
      <c r="A728" s="154" t="inlineStr">
        <is>
          <t>Veaux</t>
        </is>
      </c>
      <c r="B728" t="inlineStr">
        <is>
          <t>Export</t>
        </is>
      </c>
      <c r="C728" t="inlineStr">
        <is>
          <t>Viande bovine</t>
        </is>
      </c>
      <c r="D728" t="inlineStr">
        <is>
          <t>France</t>
        </is>
      </c>
      <c r="E728" t="inlineStr">
        <is>
          <t>2023</t>
        </is>
      </c>
      <c r="F728" t="inlineStr">
        <is>
          <t>kt</t>
        </is>
      </c>
      <c r="G728" t="inlineStr">
        <is>
          <t>Exportation de veaux = 2  (Agreste - Statistique Agricole Annuelle - SSP)</t>
        </is>
      </c>
      <c r="H728" t="inlineStr">
        <is>
          <t>Agreste - Statistique Agricole Annuelle - SSP</t>
        </is>
      </c>
      <c r="I728" t="inlineStr"/>
      <c r="J728" t="inlineStr">
        <is>
          <t>Volume</t>
        </is>
      </c>
      <c r="K728" t="inlineStr">
        <is>
          <t>Exportation de veaux</t>
        </is>
      </c>
      <c r="L728" t="inlineStr">
        <is>
          <t>Echanges - AGRESTE</t>
        </is>
      </c>
      <c r="M728" t="inlineStr">
        <is>
          <t>Très élevée</t>
        </is>
      </c>
      <c r="N728" t="n">
        <v>2.33</v>
      </c>
      <c r="O728" t="inlineStr"/>
      <c r="P728" t="inlineStr"/>
      <c r="Q728" t="n">
        <v>2.33</v>
      </c>
      <c r="R728" t="n">
        <v>0.12</v>
      </c>
      <c r="S728" t="n">
        <v>0.1</v>
      </c>
      <c r="T728" t="n">
        <v>0</v>
      </c>
      <c r="U728" t="n">
        <v>500000000</v>
      </c>
      <c r="V728" t="n">
        <v>0</v>
      </c>
      <c r="W728" t="inlineStr">
        <is>
          <t>mesuré</t>
        </is>
      </c>
    </row>
    <row r="729" ht="15" customHeight="1">
      <c r="A729" s="154" t="inlineStr">
        <is>
          <t>Veaux</t>
        </is>
      </c>
      <c r="B729" t="inlineStr">
        <is>
          <t>Abattage / découpe</t>
        </is>
      </c>
      <c r="C729" t="inlineStr">
        <is>
          <t>Viande bovine</t>
        </is>
      </c>
      <c r="D729" t="inlineStr">
        <is>
          <t>France</t>
        </is>
      </c>
      <c r="E729" t="inlineStr">
        <is>
          <t>2023</t>
        </is>
      </c>
      <c r="F729" t="inlineStr">
        <is>
          <t>kt</t>
        </is>
      </c>
      <c r="G729" t="inlineStr"/>
      <c r="H729" t="inlineStr"/>
      <c r="I729" t="inlineStr"/>
      <c r="J729" t="inlineStr"/>
      <c r="K729" t="inlineStr"/>
      <c r="L729" t="inlineStr"/>
      <c r="M729" t="inlineStr"/>
      <c r="N729" t="n">
        <v>258</v>
      </c>
      <c r="O729" t="inlineStr"/>
      <c r="P729" t="inlineStr"/>
      <c r="Q729" t="inlineStr"/>
      <c r="R729" t="inlineStr"/>
      <c r="S729" t="inlineStr"/>
      <c r="T729" t="n">
        <v>0</v>
      </c>
      <c r="U729" t="n">
        <v>500000000</v>
      </c>
      <c r="V729" t="inlineStr"/>
      <c r="W729" t="inlineStr">
        <is>
          <t>déterminé</t>
        </is>
      </c>
    </row>
    <row r="730" ht="15" customHeight="1">
      <c r="A730" s="154" t="inlineStr">
        <is>
          <t>Veaux</t>
        </is>
      </c>
      <c r="B730" t="inlineStr">
        <is>
          <t>1ère et 2nde transformation</t>
        </is>
      </c>
      <c r="C730" t="inlineStr">
        <is>
          <t>Viande bovine</t>
        </is>
      </c>
      <c r="D730" t="inlineStr">
        <is>
          <t>France</t>
        </is>
      </c>
      <c r="E730" t="inlineStr">
        <is>
          <t>2023</t>
        </is>
      </c>
      <c r="F730" t="inlineStr">
        <is>
          <t>kt</t>
        </is>
      </c>
      <c r="G730" t="inlineStr"/>
      <c r="H730" t="inlineStr"/>
      <c r="I730" t="inlineStr"/>
      <c r="J730" t="inlineStr"/>
      <c r="K730" t="inlineStr"/>
      <c r="L730" t="inlineStr"/>
      <c r="M730" t="inlineStr"/>
      <c r="N730" t="n">
        <v>258</v>
      </c>
      <c r="O730" t="inlineStr"/>
      <c r="P730" t="inlineStr"/>
      <c r="Q730" t="inlineStr"/>
      <c r="R730" t="inlineStr"/>
      <c r="S730" t="inlineStr"/>
      <c r="T730" t="n">
        <v>0</v>
      </c>
      <c r="U730" t="n">
        <v>500000000</v>
      </c>
      <c r="V730" t="inlineStr"/>
      <c r="W730" t="inlineStr">
        <is>
          <t>déterminé</t>
        </is>
      </c>
    </row>
    <row r="731" ht="15" customHeight="1">
      <c r="A731" s="154" t="inlineStr">
        <is>
          <t>Gros bovins</t>
        </is>
      </c>
      <c r="B731" t="inlineStr">
        <is>
          <t>Abattage / découpe de gros bovins</t>
        </is>
      </c>
      <c r="C731" t="inlineStr">
        <is>
          <t>Viande bovine</t>
        </is>
      </c>
      <c r="D731" t="inlineStr">
        <is>
          <t>France</t>
        </is>
      </c>
      <c r="E731" t="inlineStr">
        <is>
          <t>2023</t>
        </is>
      </c>
      <c r="F731" t="inlineStr">
        <is>
          <t>kt</t>
        </is>
      </c>
      <c r="G731" t="inlineStr">
        <is>
          <t>Abattages de gros bovins = 2085  (Agreste - Statistique Agricole Annuelle - SSP)</t>
        </is>
      </c>
      <c r="H731" t="inlineStr">
        <is>
          <t>Agreste - Statistique Agricole Annuelle - SSP</t>
        </is>
      </c>
      <c r="I731" t="inlineStr"/>
      <c r="J731" t="inlineStr">
        <is>
          <t>Volume</t>
        </is>
      </c>
      <c r="K731" t="inlineStr">
        <is>
          <t>Abattages de gros bovins</t>
        </is>
      </c>
      <c r="L731" t="inlineStr">
        <is>
          <t>Abattages - AGRESTE</t>
        </is>
      </c>
      <c r="M731" t="inlineStr">
        <is>
          <t>Très élevée</t>
        </is>
      </c>
      <c r="N731" t="n">
        <v>2080</v>
      </c>
      <c r="O731" t="inlineStr"/>
      <c r="P731" t="inlineStr"/>
      <c r="Q731" t="n">
        <v>2084.87</v>
      </c>
      <c r="R731" t="n">
        <v>104.24</v>
      </c>
      <c r="S731" t="n">
        <v>0.1</v>
      </c>
      <c r="T731" t="n">
        <v>0</v>
      </c>
      <c r="U731" t="n">
        <v>500000000</v>
      </c>
      <c r="V731" t="n">
        <v>0</v>
      </c>
      <c r="W731" t="inlineStr">
        <is>
          <t>mesuré</t>
        </is>
      </c>
    </row>
    <row r="732" ht="15" customHeight="1">
      <c r="A732" s="154" t="inlineStr">
        <is>
          <t>Gros bovins</t>
        </is>
      </c>
      <c r="B732" t="inlineStr">
        <is>
          <t>Export</t>
        </is>
      </c>
      <c r="C732" t="inlineStr">
        <is>
          <t>Viande bovine</t>
        </is>
      </c>
      <c r="D732" t="inlineStr">
        <is>
          <t>France</t>
        </is>
      </c>
      <c r="E732" t="inlineStr">
        <is>
          <t>2023</t>
        </is>
      </c>
      <c r="F732" t="inlineStr">
        <is>
          <t>kt</t>
        </is>
      </c>
      <c r="G732" t="inlineStr">
        <is>
          <t>Exportation de gros bovins = 11  (Agreste - Statistique Agricole Annuelle - SSP)</t>
        </is>
      </c>
      <c r="H732" t="inlineStr">
        <is>
          <t>Agreste - Statistique Agricole Annuelle - SSP</t>
        </is>
      </c>
      <c r="I732" t="inlineStr"/>
      <c r="J732" t="inlineStr">
        <is>
          <t>Volume</t>
        </is>
      </c>
      <c r="K732" t="inlineStr">
        <is>
          <t>Exportation de gros bovins</t>
        </is>
      </c>
      <c r="L732" t="inlineStr">
        <is>
          <t>Echanges - AGRESTE</t>
        </is>
      </c>
      <c r="M732" t="inlineStr">
        <is>
          <t>Très élevée</t>
        </is>
      </c>
      <c r="N732" t="n">
        <v>10.6</v>
      </c>
      <c r="O732" t="inlineStr"/>
      <c r="P732" t="inlineStr"/>
      <c r="Q732" t="n">
        <v>10.57</v>
      </c>
      <c r="R732" t="n">
        <v>0.53</v>
      </c>
      <c r="S732" t="n">
        <v>0.1</v>
      </c>
      <c r="T732" t="n">
        <v>0</v>
      </c>
      <c r="U732" t="n">
        <v>500000000</v>
      </c>
      <c r="V732" t="n">
        <v>0</v>
      </c>
      <c r="W732" t="inlineStr">
        <is>
          <t>mesuré</t>
        </is>
      </c>
    </row>
    <row r="733" ht="15" customHeight="1">
      <c r="A733" s="154" t="inlineStr">
        <is>
          <t>Gros bovins</t>
        </is>
      </c>
      <c r="B733" t="inlineStr">
        <is>
          <t>Abattage / découpe</t>
        </is>
      </c>
      <c r="C733" t="inlineStr">
        <is>
          <t>Viande bovine</t>
        </is>
      </c>
      <c r="D733" t="inlineStr">
        <is>
          <t>France</t>
        </is>
      </c>
      <c r="E733" t="inlineStr">
        <is>
          <t>2023</t>
        </is>
      </c>
      <c r="F733" t="inlineStr">
        <is>
          <t>kt</t>
        </is>
      </c>
      <c r="G733" t="inlineStr"/>
      <c r="H733" t="inlineStr"/>
      <c r="I733" t="inlineStr"/>
      <c r="J733" t="inlineStr"/>
      <c r="K733" t="inlineStr"/>
      <c r="L733" t="inlineStr"/>
      <c r="M733" t="inlineStr"/>
      <c r="N733" t="n">
        <v>2080</v>
      </c>
      <c r="O733" t="inlineStr"/>
      <c r="P733" t="inlineStr"/>
      <c r="Q733" t="inlineStr"/>
      <c r="R733" t="inlineStr"/>
      <c r="S733" t="inlineStr"/>
      <c r="T733" t="n">
        <v>0</v>
      </c>
      <c r="U733" t="n">
        <v>500000000</v>
      </c>
      <c r="V733" t="inlineStr"/>
      <c r="W733" t="inlineStr">
        <is>
          <t>déterminé</t>
        </is>
      </c>
    </row>
    <row r="734" ht="15" customHeight="1">
      <c r="A734" s="154" t="inlineStr">
        <is>
          <t>Gros bovins</t>
        </is>
      </c>
      <c r="B734" t="inlineStr">
        <is>
          <t>1ère et 2nde transformation</t>
        </is>
      </c>
      <c r="C734" t="inlineStr">
        <is>
          <t>Viande bovine</t>
        </is>
      </c>
      <c r="D734" t="inlineStr">
        <is>
          <t>France</t>
        </is>
      </c>
      <c r="E734" t="inlineStr">
        <is>
          <t>2023</t>
        </is>
      </c>
      <c r="F734" t="inlineStr">
        <is>
          <t>kt</t>
        </is>
      </c>
      <c r="G734" t="inlineStr"/>
      <c r="H734" t="inlineStr"/>
      <c r="I734" t="inlineStr"/>
      <c r="J734" t="inlineStr"/>
      <c r="K734" t="inlineStr"/>
      <c r="L734" t="inlineStr"/>
      <c r="M734" t="inlineStr"/>
      <c r="N734" t="n">
        <v>2080</v>
      </c>
      <c r="O734" t="inlineStr"/>
      <c r="P734" t="inlineStr"/>
      <c r="Q734" t="inlineStr"/>
      <c r="R734" t="inlineStr"/>
      <c r="S734" t="inlineStr"/>
      <c r="T734" t="n">
        <v>0</v>
      </c>
      <c r="U734" t="n">
        <v>500000000</v>
      </c>
      <c r="V734" t="inlineStr"/>
      <c r="W734" t="inlineStr">
        <is>
          <t>déterminé</t>
        </is>
      </c>
    </row>
    <row r="735" ht="15" customHeight="1">
      <c r="A735" s="154" t="inlineStr">
        <is>
          <t>Matières de 1ère et 2nde transformation</t>
        </is>
      </c>
      <c r="B735" t="inlineStr">
        <is>
          <t>Vente directe et autoconsommation</t>
        </is>
      </c>
      <c r="C735" t="inlineStr">
        <is>
          <t>Viande bovine</t>
        </is>
      </c>
      <c r="D735" t="inlineStr">
        <is>
          <t>France</t>
        </is>
      </c>
      <c r="E735" t="inlineStr">
        <is>
          <t>2023</t>
        </is>
      </c>
      <c r="F735" t="inlineStr">
        <is>
          <t>kt</t>
        </is>
      </c>
      <c r="G735" t="inlineStr"/>
      <c r="H735" t="inlineStr"/>
      <c r="I735" t="inlineStr"/>
      <c r="J735" t="inlineStr"/>
      <c r="K735" t="inlineStr"/>
      <c r="L735" t="inlineStr"/>
      <c r="M735" t="inlineStr"/>
      <c r="N735" t="n">
        <v>45.2</v>
      </c>
      <c r="O735" t="inlineStr"/>
      <c r="P735" t="inlineStr"/>
      <c r="Q735" t="inlineStr"/>
      <c r="R735" t="inlineStr"/>
      <c r="S735" t="inlineStr"/>
      <c r="T735" t="n">
        <v>0</v>
      </c>
      <c r="U735" t="n">
        <v>500000000</v>
      </c>
      <c r="V735" t="inlineStr"/>
      <c r="W735" t="inlineStr">
        <is>
          <t>déterminé</t>
        </is>
      </c>
    </row>
    <row r="736" ht="15" customHeight="1">
      <c r="A736" s="154" t="inlineStr">
        <is>
          <t>Matières de 1ère et 2nde transformation</t>
        </is>
      </c>
      <c r="B736" t="inlineStr">
        <is>
          <t>GMS</t>
        </is>
      </c>
      <c r="C736" t="inlineStr">
        <is>
          <t>Viande bovine</t>
        </is>
      </c>
      <c r="D736" t="inlineStr">
        <is>
          <t>France</t>
        </is>
      </c>
      <c r="E736" t="inlineStr">
        <is>
          <t>2023</t>
        </is>
      </c>
      <c r="F736" t="inlineStr">
        <is>
          <t>kt</t>
        </is>
      </c>
      <c r="G736" t="inlineStr"/>
      <c r="H736" t="inlineStr"/>
      <c r="I736" t="inlineStr"/>
      <c r="J736" t="inlineStr"/>
      <c r="K736" t="inlineStr"/>
      <c r="L736" t="inlineStr"/>
      <c r="M736" t="inlineStr"/>
      <c r="N736" t="n">
        <v>450</v>
      </c>
      <c r="O736" t="inlineStr"/>
      <c r="P736" t="inlineStr"/>
      <c r="Q736" t="inlineStr"/>
      <c r="R736" t="inlineStr"/>
      <c r="S736" t="inlineStr"/>
      <c r="T736" t="n">
        <v>0</v>
      </c>
      <c r="U736" t="n">
        <v>500000000</v>
      </c>
      <c r="V736" t="inlineStr"/>
      <c r="W736" t="inlineStr">
        <is>
          <t>déterminé</t>
        </is>
      </c>
    </row>
    <row r="737" ht="15" customHeight="1">
      <c r="A737" s="154" t="inlineStr">
        <is>
          <t>Matières de 1ère et 2nde transformation</t>
        </is>
      </c>
      <c r="B737" t="inlineStr">
        <is>
          <t>Boucherie</t>
        </is>
      </c>
      <c r="C737" t="inlineStr">
        <is>
          <t>Viande bovine</t>
        </is>
      </c>
      <c r="D737" t="inlineStr">
        <is>
          <t>France</t>
        </is>
      </c>
      <c r="E737" t="inlineStr">
        <is>
          <t>2023</t>
        </is>
      </c>
      <c r="F737" t="inlineStr">
        <is>
          <t>kt</t>
        </is>
      </c>
      <c r="G737" t="inlineStr"/>
      <c r="H737" t="inlineStr"/>
      <c r="I737" t="inlineStr"/>
      <c r="J737" t="inlineStr"/>
      <c r="K737" t="inlineStr"/>
      <c r="L737" t="inlineStr"/>
      <c r="M737" t="inlineStr"/>
      <c r="N737" t="n">
        <v>154</v>
      </c>
      <c r="O737" t="inlineStr"/>
      <c r="P737" t="inlineStr"/>
      <c r="Q737" t="inlineStr"/>
      <c r="R737" t="inlineStr"/>
      <c r="S737" t="inlineStr"/>
      <c r="T737" t="n">
        <v>0</v>
      </c>
      <c r="U737" t="n">
        <v>500000000</v>
      </c>
      <c r="V737" t="inlineStr"/>
      <c r="W737" t="inlineStr">
        <is>
          <t>déterminé</t>
        </is>
      </c>
    </row>
    <row r="738" ht="15" customHeight="1">
      <c r="A738" s="154" t="inlineStr">
        <is>
          <t>Matières de 1ère et 2nde transformation</t>
        </is>
      </c>
      <c r="B738" t="inlineStr">
        <is>
          <t>RHD</t>
        </is>
      </c>
      <c r="C738" t="inlineStr">
        <is>
          <t>Viande bovine</t>
        </is>
      </c>
      <c r="D738" t="inlineStr">
        <is>
          <t>France</t>
        </is>
      </c>
      <c r="E738" t="inlineStr">
        <is>
          <t>2023</t>
        </is>
      </c>
      <c r="F738" t="inlineStr">
        <is>
          <t>kt</t>
        </is>
      </c>
      <c r="G738" t="inlineStr"/>
      <c r="H738" t="inlineStr"/>
      <c r="I738" t="inlineStr"/>
      <c r="J738" t="inlineStr"/>
      <c r="K738" t="inlineStr"/>
      <c r="L738" t="inlineStr"/>
      <c r="M738" t="inlineStr"/>
      <c r="N738" t="n">
        <v>272</v>
      </c>
      <c r="O738" t="inlineStr"/>
      <c r="P738" t="inlineStr"/>
      <c r="Q738" t="inlineStr"/>
      <c r="R738" t="inlineStr"/>
      <c r="S738" t="inlineStr"/>
      <c r="T738" t="n">
        <v>0</v>
      </c>
      <c r="U738" t="n">
        <v>500000000</v>
      </c>
      <c r="V738" t="inlineStr"/>
      <c r="W738" t="inlineStr">
        <is>
          <t>déterminé</t>
        </is>
      </c>
    </row>
    <row r="739" ht="15" customHeight="1">
      <c r="A739" s="154" t="inlineStr">
        <is>
          <t>Matières de 1ère et 2nde transformation</t>
        </is>
      </c>
      <c r="B739" t="inlineStr">
        <is>
          <t>Autres IAA</t>
        </is>
      </c>
      <c r="C739" t="inlineStr">
        <is>
          <t>Viande bovine</t>
        </is>
      </c>
      <c r="D739" t="inlineStr">
        <is>
          <t>France</t>
        </is>
      </c>
      <c r="E739" t="inlineStr">
        <is>
          <t>2023</t>
        </is>
      </c>
      <c r="F739" t="inlineStr">
        <is>
          <t>kt</t>
        </is>
      </c>
      <c r="G739" t="inlineStr"/>
      <c r="H739" t="inlineStr"/>
      <c r="I739" t="inlineStr"/>
      <c r="J739" t="inlineStr"/>
      <c r="K739" t="inlineStr"/>
      <c r="L739" t="inlineStr"/>
      <c r="M739" t="inlineStr"/>
      <c r="N739" t="n">
        <v>120</v>
      </c>
      <c r="O739" t="inlineStr"/>
      <c r="P739" t="inlineStr"/>
      <c r="Q739" t="inlineStr"/>
      <c r="R739" t="inlineStr"/>
      <c r="S739" t="inlineStr"/>
      <c r="T739" t="n">
        <v>0</v>
      </c>
      <c r="U739" t="n">
        <v>500000000</v>
      </c>
      <c r="V739" t="inlineStr"/>
      <c r="W739" t="inlineStr">
        <is>
          <t>déterminé</t>
        </is>
      </c>
    </row>
    <row r="740" ht="15" customHeight="1">
      <c r="A740" s="154" t="inlineStr">
        <is>
          <t>Matières de 1ère et 2nde transformation</t>
        </is>
      </c>
      <c r="B740" t="inlineStr">
        <is>
          <t>Export</t>
        </is>
      </c>
      <c r="C740" t="inlineStr">
        <is>
          <t>Viande bovine</t>
        </is>
      </c>
      <c r="D740" t="inlineStr">
        <is>
          <t>France</t>
        </is>
      </c>
      <c r="E740" t="inlineStr">
        <is>
          <t>2023</t>
        </is>
      </c>
      <c r="F740" t="inlineStr">
        <is>
          <t>kt</t>
        </is>
      </c>
      <c r="G740" t="inlineStr"/>
      <c r="H740" t="inlineStr"/>
      <c r="I740" t="inlineStr"/>
      <c r="J740" t="inlineStr"/>
      <c r="K740" t="inlineStr"/>
      <c r="L740" t="inlineStr"/>
      <c r="M740" t="inlineStr"/>
      <c r="N740" t="n">
        <v>361</v>
      </c>
      <c r="O740" t="inlineStr"/>
      <c r="P740" t="inlineStr"/>
      <c r="Q740" t="inlineStr"/>
      <c r="R740" t="inlineStr"/>
      <c r="S740" t="inlineStr"/>
      <c r="T740" t="n">
        <v>0</v>
      </c>
      <c r="U740" t="n">
        <v>500000000</v>
      </c>
      <c r="V740" t="inlineStr"/>
      <c r="W740" t="inlineStr">
        <is>
          <t>déterminé</t>
        </is>
      </c>
    </row>
    <row r="741" ht="15" customHeight="1">
      <c r="A741" s="154" t="inlineStr">
        <is>
          <t>Matières de 1ère et 2nde transformation</t>
        </is>
      </c>
      <c r="B741" t="inlineStr">
        <is>
          <t>Biomatériaux</t>
        </is>
      </c>
      <c r="C741" t="inlineStr">
        <is>
          <t>Viande bovine</t>
        </is>
      </c>
      <c r="D741" t="inlineStr">
        <is>
          <t>France</t>
        </is>
      </c>
      <c r="E741" t="inlineStr">
        <is>
          <t>2023</t>
        </is>
      </c>
      <c r="F741" t="inlineStr">
        <is>
          <t>kt</t>
        </is>
      </c>
      <c r="G741" t="inlineStr"/>
      <c r="H741" t="inlineStr"/>
      <c r="I741" t="inlineStr"/>
      <c r="J741" t="inlineStr"/>
      <c r="K741" t="inlineStr"/>
      <c r="L741" t="inlineStr"/>
      <c r="M741" t="inlineStr"/>
      <c r="N741" t="n">
        <v>133</v>
      </c>
      <c r="O741" t="inlineStr"/>
      <c r="P741" t="inlineStr"/>
      <c r="Q741" t="inlineStr"/>
      <c r="R741" t="inlineStr"/>
      <c r="S741" t="inlineStr"/>
      <c r="T741" t="n">
        <v>0</v>
      </c>
      <c r="U741" t="n">
        <v>500000000</v>
      </c>
      <c r="V741" t="inlineStr"/>
      <c r="W741" t="inlineStr">
        <is>
          <t>déterminé</t>
        </is>
      </c>
    </row>
    <row r="742" ht="15" customHeight="1">
      <c r="A742" s="154" t="inlineStr">
        <is>
          <t>Matières de 1ère et 2nde transformation</t>
        </is>
      </c>
      <c r="B742" t="inlineStr">
        <is>
          <t>Traitement thermique C1/C2</t>
        </is>
      </c>
      <c r="C742" t="inlineStr">
        <is>
          <t>Viande bovine</t>
        </is>
      </c>
      <c r="D742" t="inlineStr">
        <is>
          <t>France</t>
        </is>
      </c>
      <c r="E742" t="inlineStr">
        <is>
          <t>2023</t>
        </is>
      </c>
      <c r="F742" t="inlineStr">
        <is>
          <t>kt</t>
        </is>
      </c>
      <c r="G742" t="inlineStr"/>
      <c r="H742" t="inlineStr"/>
      <c r="I742" t="inlineStr"/>
      <c r="J742" t="inlineStr"/>
      <c r="K742" t="inlineStr"/>
      <c r="L742" t="inlineStr"/>
      <c r="M742" t="inlineStr"/>
      <c r="N742" t="n">
        <v>330</v>
      </c>
      <c r="O742" t="inlineStr"/>
      <c r="P742" t="inlineStr"/>
      <c r="Q742" t="inlineStr"/>
      <c r="R742" t="inlineStr"/>
      <c r="S742" t="inlineStr"/>
      <c r="T742" t="n">
        <v>0</v>
      </c>
      <c r="U742" t="n">
        <v>500000000</v>
      </c>
      <c r="V742" t="inlineStr"/>
      <c r="W742" t="inlineStr">
        <is>
          <t>déterminé</t>
        </is>
      </c>
    </row>
    <row r="743" ht="15" customHeight="1">
      <c r="A743" s="154" t="inlineStr">
        <is>
          <t>Matières de 1ère et 2nde transformation</t>
        </is>
      </c>
      <c r="B743" t="inlineStr">
        <is>
          <t>Traitement thermique C3 et alimentaire</t>
        </is>
      </c>
      <c r="C743" t="inlineStr">
        <is>
          <t>Viande bovine</t>
        </is>
      </c>
      <c r="D743" t="inlineStr">
        <is>
          <t>France</t>
        </is>
      </c>
      <c r="E743" t="inlineStr">
        <is>
          <t>2023</t>
        </is>
      </c>
      <c r="F743" t="inlineStr">
        <is>
          <t>kt</t>
        </is>
      </c>
      <c r="G743" t="inlineStr"/>
      <c r="H743" t="inlineStr"/>
      <c r="I743" t="inlineStr"/>
      <c r="J743" t="inlineStr"/>
      <c r="K743" t="inlineStr"/>
      <c r="L743" t="inlineStr"/>
      <c r="M743" t="inlineStr"/>
      <c r="N743" t="n">
        <v>647</v>
      </c>
      <c r="O743" t="inlineStr"/>
      <c r="P743" t="inlineStr"/>
      <c r="Q743" t="inlineStr"/>
      <c r="R743" t="inlineStr"/>
      <c r="S743" t="inlineStr"/>
      <c r="T743" t="n">
        <v>0</v>
      </c>
      <c r="U743" t="n">
        <v>500000000</v>
      </c>
      <c r="V743" t="inlineStr"/>
      <c r="W743" t="inlineStr">
        <is>
          <t>déterminé</t>
        </is>
      </c>
    </row>
    <row r="744" ht="15" customHeight="1">
      <c r="A744" s="154" t="inlineStr">
        <is>
          <t>Matières de 1ère et 2nde transformation</t>
        </is>
      </c>
      <c r="B744" t="inlineStr">
        <is>
          <t>Transformation des coproduits</t>
        </is>
      </c>
      <c r="C744" t="inlineStr">
        <is>
          <t>Viande bovine</t>
        </is>
      </c>
      <c r="D744" t="inlineStr">
        <is>
          <t>France</t>
        </is>
      </c>
      <c r="E744" t="inlineStr">
        <is>
          <t>2023</t>
        </is>
      </c>
      <c r="F744" t="inlineStr">
        <is>
          <t>kt</t>
        </is>
      </c>
      <c r="G744" t="inlineStr"/>
      <c r="H744" t="inlineStr"/>
      <c r="I744" t="inlineStr"/>
      <c r="J744" t="inlineStr"/>
      <c r="K744" t="inlineStr"/>
      <c r="L744" t="inlineStr"/>
      <c r="M744" t="inlineStr"/>
      <c r="N744" t="n">
        <v>977</v>
      </c>
      <c r="O744" t="inlineStr"/>
      <c r="P744" t="inlineStr"/>
      <c r="Q744" t="inlineStr"/>
      <c r="R744" t="inlineStr"/>
      <c r="S744" t="inlineStr"/>
      <c r="T744" t="n">
        <v>0</v>
      </c>
      <c r="U744" t="n">
        <v>500000000</v>
      </c>
      <c r="V744" t="inlineStr"/>
      <c r="W744" t="inlineStr">
        <is>
          <t>déterminé</t>
        </is>
      </c>
    </row>
    <row r="745" ht="15" customHeight="1">
      <c r="A745" s="154" t="inlineStr">
        <is>
          <t>Matières de 1ère et 2nde transformation</t>
        </is>
      </c>
      <c r="B745" t="inlineStr">
        <is>
          <t>1ère et 2nde transformation</t>
        </is>
      </c>
      <c r="C745" t="inlineStr">
        <is>
          <t>Viande bovine</t>
        </is>
      </c>
      <c r="D745" t="inlineStr">
        <is>
          <t>France</t>
        </is>
      </c>
      <c r="E745" t="inlineStr">
        <is>
          <t>2023</t>
        </is>
      </c>
      <c r="F745" t="inlineStr">
        <is>
          <t>kt</t>
        </is>
      </c>
      <c r="G745" t="inlineStr"/>
      <c r="H745" t="inlineStr"/>
      <c r="I745" t="inlineStr"/>
      <c r="J745" t="inlineStr"/>
      <c r="K745" t="inlineStr"/>
      <c r="L745" t="inlineStr"/>
      <c r="M745" t="inlineStr"/>
      <c r="N745" t="n">
        <v>977</v>
      </c>
      <c r="O745" t="inlineStr"/>
      <c r="P745" t="inlineStr"/>
      <c r="Q745" t="inlineStr"/>
      <c r="R745" t="inlineStr"/>
      <c r="S745" t="inlineStr"/>
      <c r="T745" t="n">
        <v>0</v>
      </c>
      <c r="U745" t="n">
        <v>500000000</v>
      </c>
      <c r="V745" t="inlineStr"/>
      <c r="W745" t="inlineStr">
        <is>
          <t>déterminé</t>
        </is>
      </c>
    </row>
    <row r="746" ht="15" customHeight="1">
      <c r="A746" s="154" t="inlineStr">
        <is>
          <t>Matières de 1ère et 2nde transformation</t>
        </is>
      </c>
      <c r="B746" t="inlineStr">
        <is>
          <t>Alimentation humaine</t>
        </is>
      </c>
      <c r="C746" t="inlineStr">
        <is>
          <t>Viande bovine</t>
        </is>
      </c>
      <c r="D746" t="inlineStr">
        <is>
          <t>France</t>
        </is>
      </c>
      <c r="E746" t="inlineStr">
        <is>
          <t>2023</t>
        </is>
      </c>
      <c r="F746" t="inlineStr">
        <is>
          <t>kt</t>
        </is>
      </c>
      <c r="G746" t="inlineStr"/>
      <c r="H746" t="inlineStr"/>
      <c r="I746" t="inlineStr"/>
      <c r="J746" t="inlineStr"/>
      <c r="K746" t="inlineStr"/>
      <c r="L746" t="inlineStr"/>
      <c r="M746" t="inlineStr"/>
      <c r="N746" t="n">
        <v>1040</v>
      </c>
      <c r="O746" t="inlineStr"/>
      <c r="P746" t="inlineStr"/>
      <c r="Q746" t="inlineStr"/>
      <c r="R746" t="inlineStr"/>
      <c r="S746" t="inlineStr"/>
      <c r="T746" t="n">
        <v>0</v>
      </c>
      <c r="U746" t="n">
        <v>500000000</v>
      </c>
      <c r="V746" t="inlineStr"/>
      <c r="W746" t="inlineStr">
        <is>
          <t>déterminé</t>
        </is>
      </c>
    </row>
    <row r="747" ht="15" customHeight="1">
      <c r="A747" s="154" t="inlineStr">
        <is>
          <t>Matières de 1ère et 2nde transformation</t>
        </is>
      </c>
      <c r="B747" t="inlineStr">
        <is>
          <t>Circuits spécialisés</t>
        </is>
      </c>
      <c r="C747" t="inlineStr">
        <is>
          <t>Viande bovine</t>
        </is>
      </c>
      <c r="D747" t="inlineStr">
        <is>
          <t>France</t>
        </is>
      </c>
      <c r="E747" t="inlineStr">
        <is>
          <t>2023</t>
        </is>
      </c>
      <c r="F747" t="inlineStr">
        <is>
          <t>kt</t>
        </is>
      </c>
      <c r="G747" t="inlineStr"/>
      <c r="H747" t="inlineStr"/>
      <c r="I747" t="inlineStr"/>
      <c r="J747" t="inlineStr"/>
      <c r="K747" t="inlineStr"/>
      <c r="L747" t="inlineStr"/>
      <c r="M747" t="inlineStr"/>
      <c r="N747" t="n">
        <v>154</v>
      </c>
      <c r="O747" t="inlineStr"/>
      <c r="P747" t="inlineStr"/>
      <c r="Q747" t="inlineStr"/>
      <c r="R747" t="inlineStr"/>
      <c r="S747" t="inlineStr"/>
      <c r="T747" t="n">
        <v>0</v>
      </c>
      <c r="U747" t="n">
        <v>500000000</v>
      </c>
      <c r="V747" t="inlineStr"/>
      <c r="W747" t="inlineStr">
        <is>
          <t>déterminé</t>
        </is>
      </c>
    </row>
    <row r="748" ht="15" customHeight="1">
      <c r="A748" s="154" t="inlineStr">
        <is>
          <t>Matières de 1ère et 2nde transformation</t>
        </is>
      </c>
      <c r="B748" t="inlineStr">
        <is>
          <t>Ménages</t>
        </is>
      </c>
      <c r="C748" t="inlineStr">
        <is>
          <t>Viande bovine</t>
        </is>
      </c>
      <c r="D748" t="inlineStr">
        <is>
          <t>France</t>
        </is>
      </c>
      <c r="E748" t="inlineStr">
        <is>
          <t>2023</t>
        </is>
      </c>
      <c r="F748" t="inlineStr">
        <is>
          <t>kt</t>
        </is>
      </c>
      <c r="G748" t="inlineStr"/>
      <c r="H748" t="inlineStr"/>
      <c r="I748" t="inlineStr"/>
      <c r="J748" t="inlineStr"/>
      <c r="K748" t="inlineStr"/>
      <c r="L748" t="inlineStr"/>
      <c r="M748" t="inlineStr"/>
      <c r="N748" t="n">
        <v>604</v>
      </c>
      <c r="O748" t="inlineStr"/>
      <c r="P748" t="inlineStr"/>
      <c r="Q748" t="inlineStr"/>
      <c r="R748" t="inlineStr"/>
      <c r="S748" t="inlineStr"/>
      <c r="T748" t="n">
        <v>0</v>
      </c>
      <c r="U748" t="n">
        <v>500000000</v>
      </c>
      <c r="V748" t="inlineStr"/>
      <c r="W748" t="inlineStr">
        <is>
          <t>déterminé</t>
        </is>
      </c>
    </row>
    <row r="749" ht="15" customHeight="1">
      <c r="A749" s="154" t="inlineStr">
        <is>
          <t>Matières de 1ère et 2nde transformation</t>
        </is>
      </c>
      <c r="B749" t="inlineStr">
        <is>
          <t>Circuits généralistes</t>
        </is>
      </c>
      <c r="C749" t="inlineStr">
        <is>
          <t>Viande bovine</t>
        </is>
      </c>
      <c r="D749" t="inlineStr">
        <is>
          <t>France</t>
        </is>
      </c>
      <c r="E749" t="inlineStr">
        <is>
          <t>2023</t>
        </is>
      </c>
      <c r="F749" t="inlineStr">
        <is>
          <t>kt</t>
        </is>
      </c>
      <c r="G749" t="inlineStr"/>
      <c r="H749" t="inlineStr"/>
      <c r="I749" t="inlineStr"/>
      <c r="J749" t="inlineStr"/>
      <c r="K749" t="inlineStr"/>
      <c r="L749" t="inlineStr"/>
      <c r="M749" t="inlineStr"/>
      <c r="N749" t="n">
        <v>450</v>
      </c>
      <c r="O749" t="inlineStr"/>
      <c r="P749" t="inlineStr"/>
      <c r="Q749" t="inlineStr"/>
      <c r="R749" t="inlineStr"/>
      <c r="S749" t="inlineStr"/>
      <c r="T749" t="n">
        <v>0</v>
      </c>
      <c r="U749" t="n">
        <v>500000000</v>
      </c>
      <c r="V749" t="inlineStr"/>
      <c r="W749" t="inlineStr">
        <is>
          <t>déterminé</t>
        </is>
      </c>
    </row>
    <row r="750" ht="15" customHeight="1">
      <c r="A750" s="154" t="inlineStr">
        <is>
          <t>Matières de 1ère et 2nde transformation</t>
        </is>
      </c>
      <c r="B750" t="inlineStr">
        <is>
          <t>Usages alimentaires</t>
        </is>
      </c>
      <c r="C750" t="inlineStr">
        <is>
          <t>Viande bovine</t>
        </is>
      </c>
      <c r="D750" t="inlineStr">
        <is>
          <t>France</t>
        </is>
      </c>
      <c r="E750" t="inlineStr">
        <is>
          <t>2023</t>
        </is>
      </c>
      <c r="F750" t="inlineStr">
        <is>
          <t>kt</t>
        </is>
      </c>
      <c r="G750" t="inlineStr"/>
      <c r="H750" t="inlineStr"/>
      <c r="I750" t="inlineStr"/>
      <c r="J750" t="inlineStr"/>
      <c r="K750" t="inlineStr"/>
      <c r="L750" t="inlineStr"/>
      <c r="M750" t="inlineStr"/>
      <c r="N750" t="n">
        <v>1160</v>
      </c>
      <c r="O750" t="inlineStr"/>
      <c r="P750" t="inlineStr"/>
      <c r="Q750" t="inlineStr"/>
      <c r="R750" t="inlineStr"/>
      <c r="S750" t="inlineStr"/>
      <c r="T750" t="n">
        <v>0</v>
      </c>
      <c r="U750" t="n">
        <v>500000000</v>
      </c>
      <c r="V750" t="inlineStr"/>
      <c r="W750" t="inlineStr">
        <is>
          <t>déterminé</t>
        </is>
      </c>
    </row>
    <row r="751" ht="15" customHeight="1">
      <c r="A751" s="154" t="inlineStr">
        <is>
          <t>Matières de 1ère et 2nde transformation</t>
        </is>
      </c>
      <c r="B751" t="inlineStr">
        <is>
          <t>Débouchés</t>
        </is>
      </c>
      <c r="C751" t="inlineStr">
        <is>
          <t>Viande bovine</t>
        </is>
      </c>
      <c r="D751" t="inlineStr">
        <is>
          <t>France</t>
        </is>
      </c>
      <c r="E751" t="inlineStr">
        <is>
          <t>2023</t>
        </is>
      </c>
      <c r="F751" t="inlineStr">
        <is>
          <t>kt</t>
        </is>
      </c>
      <c r="G751" t="inlineStr"/>
      <c r="H751" t="inlineStr"/>
      <c r="I751" t="inlineStr"/>
      <c r="J751" t="inlineStr"/>
      <c r="K751" t="inlineStr"/>
      <c r="L751" t="inlineStr"/>
      <c r="M751" t="inlineStr"/>
      <c r="N751" t="n">
        <v>1290</v>
      </c>
      <c r="O751" t="inlineStr"/>
      <c r="P751" t="inlineStr"/>
      <c r="Q751" t="inlineStr"/>
      <c r="R751" t="inlineStr"/>
      <c r="S751" t="inlineStr"/>
      <c r="T751" t="n">
        <v>0</v>
      </c>
      <c r="U751" t="n">
        <v>500000000</v>
      </c>
      <c r="V751" t="inlineStr"/>
      <c r="W751" t="inlineStr">
        <is>
          <t>déterminé</t>
        </is>
      </c>
    </row>
    <row r="752" ht="15" customHeight="1">
      <c r="A752" s="154" t="inlineStr">
        <is>
          <t>Matières de 1ère et 2nde transformation</t>
        </is>
      </c>
      <c r="B752" t="inlineStr">
        <is>
          <t>Usages non-alimentaires</t>
        </is>
      </c>
      <c r="C752" t="inlineStr">
        <is>
          <t>Viande bovine</t>
        </is>
      </c>
      <c r="D752" t="inlineStr">
        <is>
          <t>France</t>
        </is>
      </c>
      <c r="E752" t="inlineStr">
        <is>
          <t>2023</t>
        </is>
      </c>
      <c r="F752" t="inlineStr">
        <is>
          <t>kt</t>
        </is>
      </c>
      <c r="G752" t="inlineStr"/>
      <c r="H752" t="inlineStr"/>
      <c r="I752" t="inlineStr"/>
      <c r="J752" t="inlineStr"/>
      <c r="K752" t="inlineStr"/>
      <c r="L752" t="inlineStr"/>
      <c r="M752" t="inlineStr"/>
      <c r="N752" t="n">
        <v>133</v>
      </c>
      <c r="O752" t="inlineStr"/>
      <c r="P752" t="inlineStr"/>
      <c r="Q752" t="inlineStr"/>
      <c r="R752" t="inlineStr"/>
      <c r="S752" t="inlineStr"/>
      <c r="T752" t="n">
        <v>0</v>
      </c>
      <c r="U752" t="n">
        <v>500000000</v>
      </c>
      <c r="V752" t="inlineStr"/>
      <c r="W752" t="inlineStr">
        <is>
          <t>déterminé</t>
        </is>
      </c>
    </row>
    <row r="753" ht="15" customHeight="1">
      <c r="A753" s="154" t="inlineStr">
        <is>
          <t>Matières de 1ère et 2nde transformation</t>
        </is>
      </c>
      <c r="B753" t="inlineStr">
        <is>
          <t>Petfood</t>
        </is>
      </c>
      <c r="C753" t="inlineStr">
        <is>
          <t>Viande bovine</t>
        </is>
      </c>
      <c r="D753" t="inlineStr">
        <is>
          <t>France</t>
        </is>
      </c>
      <c r="E753" t="inlineStr">
        <is>
          <t>2023</t>
        </is>
      </c>
      <c r="F753" t="inlineStr">
        <is>
          <t>kt</t>
        </is>
      </c>
      <c r="G753" t="inlineStr"/>
      <c r="H753" t="inlineStr"/>
      <c r="I753" t="inlineStr"/>
      <c r="J753" t="inlineStr"/>
      <c r="K753" t="inlineStr"/>
      <c r="L753" t="inlineStr"/>
      <c r="M753" t="inlineStr"/>
      <c r="N753" t="n">
        <v>116</v>
      </c>
      <c r="O753" t="inlineStr"/>
      <c r="P753" t="inlineStr"/>
      <c r="Q753" t="inlineStr"/>
      <c r="R753" t="inlineStr"/>
      <c r="S753" t="inlineStr"/>
      <c r="T753" t="n">
        <v>0</v>
      </c>
      <c r="U753" t="n">
        <v>500000000</v>
      </c>
      <c r="V753" t="inlineStr"/>
      <c r="W753" t="inlineStr">
        <is>
          <t>déterminé</t>
        </is>
      </c>
    </row>
    <row r="754" ht="15" customHeight="1">
      <c r="A754" s="154" t="inlineStr">
        <is>
          <t>Matières de 1ère et 2nde transformation</t>
        </is>
      </c>
      <c r="B754" t="inlineStr">
        <is>
          <t>Alimentation animale</t>
        </is>
      </c>
      <c r="C754" t="inlineStr">
        <is>
          <t>Viande bovine</t>
        </is>
      </c>
      <c r="D754" t="inlineStr">
        <is>
          <t>France</t>
        </is>
      </c>
      <c r="E754" t="inlineStr">
        <is>
          <t>2023</t>
        </is>
      </c>
      <c r="F754" t="inlineStr">
        <is>
          <t>kt</t>
        </is>
      </c>
      <c r="G754" t="inlineStr"/>
      <c r="H754" t="inlineStr"/>
      <c r="I754" t="inlineStr"/>
      <c r="J754" t="inlineStr"/>
      <c r="K754" t="inlineStr"/>
      <c r="L754" t="inlineStr"/>
      <c r="M754" t="inlineStr"/>
      <c r="N754" t="n">
        <v>116</v>
      </c>
      <c r="O754" t="inlineStr"/>
      <c r="P754" t="inlineStr"/>
      <c r="Q754" t="inlineStr"/>
      <c r="R754" t="inlineStr"/>
      <c r="S754" t="inlineStr"/>
      <c r="T754" t="n">
        <v>0</v>
      </c>
      <c r="U754" t="n">
        <v>500000000</v>
      </c>
      <c r="V754" t="inlineStr"/>
      <c r="W754" t="inlineStr">
        <is>
          <t>déterminé</t>
        </is>
      </c>
    </row>
    <row r="755" ht="15" customHeight="1">
      <c r="A755" s="154" t="inlineStr">
        <is>
          <t>Viande</t>
        </is>
      </c>
      <c r="B755" t="inlineStr">
        <is>
          <t>Vente directe et autoconsommation</t>
        </is>
      </c>
      <c r="C755" t="inlineStr">
        <is>
          <t>Viande bovine</t>
        </is>
      </c>
      <c r="D755" t="inlineStr">
        <is>
          <t>France</t>
        </is>
      </c>
      <c r="E755" t="inlineStr">
        <is>
          <t>2023</t>
        </is>
      </c>
      <c r="F755" t="inlineStr">
        <is>
          <t>kt</t>
        </is>
      </c>
      <c r="G755" t="inlineStr"/>
      <c r="H755" t="inlineStr"/>
      <c r="I755" t="inlineStr"/>
      <c r="J755" t="inlineStr"/>
      <c r="K755" t="inlineStr"/>
      <c r="L755" t="inlineStr"/>
      <c r="M755" t="inlineStr"/>
      <c r="N755" t="n">
        <v>45.2</v>
      </c>
      <c r="O755" t="inlineStr"/>
      <c r="P755" t="inlineStr"/>
      <c r="Q755" t="inlineStr"/>
      <c r="R755" t="inlineStr"/>
      <c r="S755" t="inlineStr"/>
      <c r="T755" t="n">
        <v>0</v>
      </c>
      <c r="U755" t="n">
        <v>500000000</v>
      </c>
      <c r="V755" t="inlineStr"/>
      <c r="W755" t="inlineStr">
        <is>
          <t>déterminé</t>
        </is>
      </c>
    </row>
    <row r="756" ht="15" customHeight="1">
      <c r="A756" s="154" t="inlineStr">
        <is>
          <t>Viande</t>
        </is>
      </c>
      <c r="B756" t="inlineStr">
        <is>
          <t>GMS</t>
        </is>
      </c>
      <c r="C756" t="inlineStr">
        <is>
          <t>Viande bovine</t>
        </is>
      </c>
      <c r="D756" t="inlineStr">
        <is>
          <t>France</t>
        </is>
      </c>
      <c r="E756" t="inlineStr">
        <is>
          <t>2023</t>
        </is>
      </c>
      <c r="F756" t="inlineStr">
        <is>
          <t>kt</t>
        </is>
      </c>
      <c r="G756" t="inlineStr"/>
      <c r="H756" t="inlineStr"/>
      <c r="I756" t="inlineStr"/>
      <c r="J756" t="inlineStr"/>
      <c r="K756" t="inlineStr"/>
      <c r="L756" t="inlineStr"/>
      <c r="M756" t="inlineStr"/>
      <c r="N756" t="n">
        <v>426</v>
      </c>
      <c r="O756" t="inlineStr"/>
      <c r="P756" t="inlineStr"/>
      <c r="Q756" t="inlineStr"/>
      <c r="R756" t="inlineStr"/>
      <c r="S756" t="inlineStr"/>
      <c r="T756" t="n">
        <v>0</v>
      </c>
      <c r="U756" t="n">
        <v>500000000</v>
      </c>
      <c r="V756" t="inlineStr"/>
      <c r="W756" t="inlineStr">
        <is>
          <t>déterminé</t>
        </is>
      </c>
    </row>
    <row r="757" ht="15" customHeight="1">
      <c r="A757" s="154" t="inlineStr">
        <is>
          <t>Viande</t>
        </is>
      </c>
      <c r="B757" t="inlineStr">
        <is>
          <t>Boucherie</t>
        </is>
      </c>
      <c r="C757" t="inlineStr">
        <is>
          <t>Viande bovine</t>
        </is>
      </c>
      <c r="D757" t="inlineStr">
        <is>
          <t>France</t>
        </is>
      </c>
      <c r="E757" t="inlineStr">
        <is>
          <t>2023</t>
        </is>
      </c>
      <c r="F757" t="inlineStr">
        <is>
          <t>kt</t>
        </is>
      </c>
      <c r="G757" t="inlineStr"/>
      <c r="H757" t="inlineStr"/>
      <c r="I757" t="inlineStr"/>
      <c r="J757" t="inlineStr"/>
      <c r="K757" t="inlineStr"/>
      <c r="L757" t="inlineStr"/>
      <c r="M757" t="inlineStr"/>
      <c r="N757" t="n">
        <v>148</v>
      </c>
      <c r="O757" t="inlineStr"/>
      <c r="P757" t="inlineStr"/>
      <c r="Q757" t="inlineStr"/>
      <c r="R757" t="inlineStr"/>
      <c r="S757" t="inlineStr"/>
      <c r="T757" t="n">
        <v>0</v>
      </c>
      <c r="U757" t="n">
        <v>500000000</v>
      </c>
      <c r="V757" t="inlineStr"/>
      <c r="W757" t="inlineStr">
        <is>
          <t>déterminé</t>
        </is>
      </c>
    </row>
    <row r="758" ht="15" customHeight="1">
      <c r="A758" s="154" t="inlineStr">
        <is>
          <t>Viande</t>
        </is>
      </c>
      <c r="B758" t="inlineStr">
        <is>
          <t>RHD</t>
        </is>
      </c>
      <c r="C758" t="inlineStr">
        <is>
          <t>Viande bovine</t>
        </is>
      </c>
      <c r="D758" t="inlineStr">
        <is>
          <t>France</t>
        </is>
      </c>
      <c r="E758" t="inlineStr">
        <is>
          <t>2023</t>
        </is>
      </c>
      <c r="F758" t="inlineStr">
        <is>
          <t>kt</t>
        </is>
      </c>
      <c r="G758" t="inlineStr"/>
      <c r="H758" t="inlineStr"/>
      <c r="I758" t="inlineStr"/>
      <c r="J758" t="inlineStr"/>
      <c r="K758" t="inlineStr"/>
      <c r="L758" t="inlineStr"/>
      <c r="M758" t="inlineStr"/>
      <c r="N758" t="n">
        <v>266</v>
      </c>
      <c r="O758" t="inlineStr"/>
      <c r="P758" t="inlineStr"/>
      <c r="Q758" t="inlineStr"/>
      <c r="R758" t="inlineStr"/>
      <c r="S758" t="inlineStr"/>
      <c r="T758" t="n">
        <v>0</v>
      </c>
      <c r="U758" t="n">
        <v>500000000</v>
      </c>
      <c r="V758" t="inlineStr"/>
      <c r="W758" t="inlineStr">
        <is>
          <t>déterminé</t>
        </is>
      </c>
    </row>
    <row r="759" ht="15" customHeight="1">
      <c r="A759" s="154" t="inlineStr">
        <is>
          <t>Viande</t>
        </is>
      </c>
      <c r="B759" t="inlineStr">
        <is>
          <t>Autres IAA</t>
        </is>
      </c>
      <c r="C759" t="inlineStr">
        <is>
          <t>Viande bovine</t>
        </is>
      </c>
      <c r="D759" t="inlineStr">
        <is>
          <t>France</t>
        </is>
      </c>
      <c r="E759" t="inlineStr">
        <is>
          <t>2023</t>
        </is>
      </c>
      <c r="F759" t="inlineStr">
        <is>
          <t>kt</t>
        </is>
      </c>
      <c r="G759" t="inlineStr"/>
      <c r="H759" t="inlineStr"/>
      <c r="I759" t="inlineStr"/>
      <c r="J759" t="inlineStr"/>
      <c r="K759" t="inlineStr"/>
      <c r="L759" t="inlineStr"/>
      <c r="M759" t="inlineStr"/>
      <c r="N759" t="n">
        <v>107</v>
      </c>
      <c r="O759" t="inlineStr"/>
      <c r="P759" t="inlineStr"/>
      <c r="Q759" t="inlineStr"/>
      <c r="R759" t="inlineStr"/>
      <c r="S759" t="inlineStr"/>
      <c r="T759" t="n">
        <v>0</v>
      </c>
      <c r="U759" t="n">
        <v>500000000</v>
      </c>
      <c r="V759" t="inlineStr"/>
      <c r="W759" t="inlineStr">
        <is>
          <t>déterminé</t>
        </is>
      </c>
    </row>
    <row r="760" ht="15" customHeight="1">
      <c r="A760" s="154" t="inlineStr">
        <is>
          <t>Viande</t>
        </is>
      </c>
      <c r="B760" t="inlineStr">
        <is>
          <t>Export</t>
        </is>
      </c>
      <c r="C760" t="inlineStr">
        <is>
          <t>Viande bovine</t>
        </is>
      </c>
      <c r="D760" t="inlineStr">
        <is>
          <t>France</t>
        </is>
      </c>
      <c r="E760" t="inlineStr">
        <is>
          <t>2023</t>
        </is>
      </c>
      <c r="F760" t="inlineStr">
        <is>
          <t>kt</t>
        </is>
      </c>
      <c r="G760" t="inlineStr"/>
      <c r="H760" t="inlineStr"/>
      <c r="I760" t="inlineStr"/>
      <c r="J760" t="inlineStr"/>
      <c r="K760" t="inlineStr"/>
      <c r="L760" t="inlineStr"/>
      <c r="M760" t="inlineStr"/>
      <c r="N760" t="n">
        <v>184</v>
      </c>
      <c r="O760" t="inlineStr"/>
      <c r="P760" t="inlineStr"/>
      <c r="Q760" t="inlineStr"/>
      <c r="R760" t="inlineStr"/>
      <c r="S760" t="inlineStr"/>
      <c r="T760" t="n">
        <v>0</v>
      </c>
      <c r="U760" t="n">
        <v>500000000</v>
      </c>
      <c r="V760" t="inlineStr"/>
      <c r="W760" t="inlineStr">
        <is>
          <t>déterminé</t>
        </is>
      </c>
    </row>
    <row r="761" ht="15" customHeight="1">
      <c r="A761" s="154" t="inlineStr">
        <is>
          <t>Viande</t>
        </is>
      </c>
      <c r="B761" t="inlineStr">
        <is>
          <t>Alimentation humaine</t>
        </is>
      </c>
      <c r="C761" t="inlineStr">
        <is>
          <t>Viande bovine</t>
        </is>
      </c>
      <c r="D761" t="inlineStr">
        <is>
          <t>France</t>
        </is>
      </c>
      <c r="E761" t="inlineStr">
        <is>
          <t>2023</t>
        </is>
      </c>
      <c r="F761" t="inlineStr">
        <is>
          <t>kt</t>
        </is>
      </c>
      <c r="G761" t="inlineStr"/>
      <c r="H761" t="inlineStr"/>
      <c r="I761" t="inlineStr"/>
      <c r="J761" t="inlineStr"/>
      <c r="K761" t="inlineStr"/>
      <c r="L761" t="inlineStr"/>
      <c r="M761" t="inlineStr"/>
      <c r="N761" t="n">
        <v>992</v>
      </c>
      <c r="O761" t="inlineStr"/>
      <c r="P761" t="inlineStr"/>
      <c r="Q761" t="inlineStr"/>
      <c r="R761" t="inlineStr"/>
      <c r="S761" t="inlineStr"/>
      <c r="T761" t="n">
        <v>0</v>
      </c>
      <c r="U761" t="n">
        <v>500000000</v>
      </c>
      <c r="V761" t="inlineStr"/>
      <c r="W761" t="inlineStr">
        <is>
          <t>déterminé</t>
        </is>
      </c>
    </row>
    <row r="762" ht="15" customHeight="1">
      <c r="A762" s="154" t="inlineStr">
        <is>
          <t>Viande</t>
        </is>
      </c>
      <c r="B762" t="inlineStr">
        <is>
          <t>Circuits spécialisés</t>
        </is>
      </c>
      <c r="C762" t="inlineStr">
        <is>
          <t>Viande bovine</t>
        </is>
      </c>
      <c r="D762" t="inlineStr">
        <is>
          <t>France</t>
        </is>
      </c>
      <c r="E762" t="inlineStr">
        <is>
          <t>2023</t>
        </is>
      </c>
      <c r="F762" t="inlineStr">
        <is>
          <t>kt</t>
        </is>
      </c>
      <c r="G762" t="inlineStr"/>
      <c r="H762" t="inlineStr"/>
      <c r="I762" t="inlineStr"/>
      <c r="J762" t="inlineStr"/>
      <c r="K762" t="inlineStr"/>
      <c r="L762" t="inlineStr"/>
      <c r="M762" t="inlineStr"/>
      <c r="N762" t="n">
        <v>148</v>
      </c>
      <c r="O762" t="inlineStr"/>
      <c r="P762" t="inlineStr"/>
      <c r="Q762" t="inlineStr"/>
      <c r="R762" t="inlineStr"/>
      <c r="S762" t="inlineStr"/>
      <c r="T762" t="n">
        <v>0</v>
      </c>
      <c r="U762" t="n">
        <v>500000000</v>
      </c>
      <c r="V762" t="inlineStr"/>
      <c r="W762" t="inlineStr">
        <is>
          <t>déterminé</t>
        </is>
      </c>
    </row>
    <row r="763" ht="15" customHeight="1">
      <c r="A763" s="154" t="inlineStr">
        <is>
          <t>Viande</t>
        </is>
      </c>
      <c r="B763" t="inlineStr">
        <is>
          <t>Ménages</t>
        </is>
      </c>
      <c r="C763" t="inlineStr">
        <is>
          <t>Viande bovine</t>
        </is>
      </c>
      <c r="D763" t="inlineStr">
        <is>
          <t>France</t>
        </is>
      </c>
      <c r="E763" t="inlineStr">
        <is>
          <t>2023</t>
        </is>
      </c>
      <c r="F763" t="inlineStr">
        <is>
          <t>kt</t>
        </is>
      </c>
      <c r="G763" t="inlineStr"/>
      <c r="H763" t="inlineStr"/>
      <c r="I763" t="inlineStr"/>
      <c r="J763" t="inlineStr"/>
      <c r="K763" t="inlineStr"/>
      <c r="L763" t="inlineStr"/>
      <c r="M763" t="inlineStr"/>
      <c r="N763" t="n">
        <v>574</v>
      </c>
      <c r="O763" t="inlineStr"/>
      <c r="P763" t="inlineStr"/>
      <c r="Q763" t="inlineStr"/>
      <c r="R763" t="inlineStr"/>
      <c r="S763" t="inlineStr"/>
      <c r="T763" t="n">
        <v>0</v>
      </c>
      <c r="U763" t="n">
        <v>500000000</v>
      </c>
      <c r="V763" t="inlineStr"/>
      <c r="W763" t="inlineStr">
        <is>
          <t>déterminé</t>
        </is>
      </c>
    </row>
    <row r="764" ht="15" customHeight="1">
      <c r="A764" s="154" t="inlineStr">
        <is>
          <t>Viande</t>
        </is>
      </c>
      <c r="B764" t="inlineStr">
        <is>
          <t>Circuits généralistes</t>
        </is>
      </c>
      <c r="C764" t="inlineStr">
        <is>
          <t>Viande bovine</t>
        </is>
      </c>
      <c r="D764" t="inlineStr">
        <is>
          <t>France</t>
        </is>
      </c>
      <c r="E764" t="inlineStr">
        <is>
          <t>2023</t>
        </is>
      </c>
      <c r="F764" t="inlineStr">
        <is>
          <t>kt</t>
        </is>
      </c>
      <c r="G764" t="inlineStr"/>
      <c r="H764" t="inlineStr"/>
      <c r="I764" t="inlineStr"/>
      <c r="J764" t="inlineStr"/>
      <c r="K764" t="inlineStr"/>
      <c r="L764" t="inlineStr"/>
      <c r="M764" t="inlineStr"/>
      <c r="N764" t="n">
        <v>426</v>
      </c>
      <c r="O764" t="inlineStr"/>
      <c r="P764" t="inlineStr"/>
      <c r="Q764" t="inlineStr"/>
      <c r="R764" t="inlineStr"/>
      <c r="S764" t="inlineStr"/>
      <c r="T764" t="n">
        <v>0</v>
      </c>
      <c r="U764" t="n">
        <v>500000000</v>
      </c>
      <c r="V764" t="inlineStr"/>
      <c r="W764" t="inlineStr">
        <is>
          <t>déterminé</t>
        </is>
      </c>
    </row>
    <row r="765" ht="15" customHeight="1">
      <c r="A765" s="154" t="inlineStr">
        <is>
          <t>Viande</t>
        </is>
      </c>
      <c r="B765" t="inlineStr">
        <is>
          <t>Usages alimentaires</t>
        </is>
      </c>
      <c r="C765" t="inlineStr">
        <is>
          <t>Viande bovine</t>
        </is>
      </c>
      <c r="D765" t="inlineStr">
        <is>
          <t>France</t>
        </is>
      </c>
      <c r="E765" t="inlineStr">
        <is>
          <t>2023</t>
        </is>
      </c>
      <c r="F765" t="inlineStr">
        <is>
          <t>kt</t>
        </is>
      </c>
      <c r="G765" t="inlineStr"/>
      <c r="H765" t="inlineStr"/>
      <c r="I765" t="inlineStr"/>
      <c r="J765" t="inlineStr"/>
      <c r="K765" t="inlineStr"/>
      <c r="L765" t="inlineStr"/>
      <c r="M765" t="inlineStr"/>
      <c r="N765" t="n">
        <v>992</v>
      </c>
      <c r="O765" t="inlineStr"/>
      <c r="P765" t="inlineStr"/>
      <c r="Q765" t="inlineStr"/>
      <c r="R765" t="inlineStr"/>
      <c r="S765" t="inlineStr"/>
      <c r="T765" t="n">
        <v>0</v>
      </c>
      <c r="U765" t="n">
        <v>500000000</v>
      </c>
      <c r="V765" t="inlineStr"/>
      <c r="W765" t="inlineStr">
        <is>
          <t>déterminé</t>
        </is>
      </c>
    </row>
    <row r="766" ht="15" customHeight="1">
      <c r="A766" s="154" t="inlineStr">
        <is>
          <t>Viande</t>
        </is>
      </c>
      <c r="B766" t="inlineStr">
        <is>
          <t>Débouchés</t>
        </is>
      </c>
      <c r="C766" t="inlineStr">
        <is>
          <t>Viande bovine</t>
        </is>
      </c>
      <c r="D766" t="inlineStr">
        <is>
          <t>France</t>
        </is>
      </c>
      <c r="E766" t="inlineStr">
        <is>
          <t>2023</t>
        </is>
      </c>
      <c r="F766" t="inlineStr">
        <is>
          <t>kt</t>
        </is>
      </c>
      <c r="G766" t="inlineStr"/>
      <c r="H766" t="inlineStr"/>
      <c r="I766" t="inlineStr"/>
      <c r="J766" t="inlineStr"/>
      <c r="K766" t="inlineStr"/>
      <c r="L766" t="inlineStr"/>
      <c r="M766" t="inlineStr"/>
      <c r="N766" t="n">
        <v>992</v>
      </c>
      <c r="O766" t="inlineStr"/>
      <c r="P766" t="inlineStr"/>
      <c r="Q766" t="inlineStr"/>
      <c r="R766" t="inlineStr"/>
      <c r="S766" t="inlineStr"/>
      <c r="T766" t="n">
        <v>0</v>
      </c>
      <c r="U766" t="n">
        <v>500000000</v>
      </c>
      <c r="V766" t="inlineStr"/>
      <c r="W766" t="inlineStr">
        <is>
          <t>déterminé</t>
        </is>
      </c>
    </row>
    <row r="767" ht="15" customHeight="1">
      <c r="A767" s="154" t="inlineStr">
        <is>
          <t>Carcasses</t>
        </is>
      </c>
      <c r="B767" t="inlineStr">
        <is>
          <t>Vente directe et autoconsommation</t>
        </is>
      </c>
      <c r="C767" t="inlineStr">
        <is>
          <t>Viande bovine</t>
        </is>
      </c>
      <c r="D767" t="inlineStr">
        <is>
          <t>France</t>
        </is>
      </c>
      <c r="E767" t="inlineStr">
        <is>
          <t>2023</t>
        </is>
      </c>
      <c r="F767" t="inlineStr">
        <is>
          <t>kt</t>
        </is>
      </c>
      <c r="G767" t="inlineStr"/>
      <c r="H767" t="inlineStr"/>
      <c r="I767" t="inlineStr"/>
      <c r="J767" t="inlineStr"/>
      <c r="K767" t="inlineStr"/>
      <c r="L767" t="inlineStr"/>
      <c r="M767" t="inlineStr"/>
      <c r="N767" t="n">
        <v>12.2</v>
      </c>
      <c r="O767" t="n">
        <v>0</v>
      </c>
      <c r="P767" t="n">
        <v>45.2</v>
      </c>
      <c r="Q767" t="inlineStr"/>
      <c r="R767" t="inlineStr"/>
      <c r="S767" t="inlineStr"/>
      <c r="T767" t="n">
        <v>0</v>
      </c>
      <c r="U767" t="n">
        <v>500000000</v>
      </c>
      <c r="V767" t="inlineStr"/>
      <c r="W767" t="inlineStr">
        <is>
          <t>libre</t>
        </is>
      </c>
    </row>
    <row r="768" ht="15" customHeight="1">
      <c r="A768" s="154" t="inlineStr">
        <is>
          <t>Carcasses</t>
        </is>
      </c>
      <c r="B768" t="inlineStr">
        <is>
          <t>GMS</t>
        </is>
      </c>
      <c r="C768" t="inlineStr">
        <is>
          <t>Viande bovine</t>
        </is>
      </c>
      <c r="D768" t="inlineStr">
        <is>
          <t>France</t>
        </is>
      </c>
      <c r="E768" t="inlineStr">
        <is>
          <t>2023</t>
        </is>
      </c>
      <c r="F768" t="inlineStr">
        <is>
          <t>kt</t>
        </is>
      </c>
      <c r="G768" t="inlineStr"/>
      <c r="H768" t="inlineStr"/>
      <c r="I768" t="inlineStr"/>
      <c r="J768" t="inlineStr"/>
      <c r="K768" t="inlineStr"/>
      <c r="L768" t="inlineStr"/>
      <c r="M768" t="inlineStr"/>
      <c r="N768" t="n">
        <v>148</v>
      </c>
      <c r="O768" t="n">
        <v>0</v>
      </c>
      <c r="P768" t="n">
        <v>276</v>
      </c>
      <c r="Q768" t="inlineStr"/>
      <c r="R768" t="inlineStr"/>
      <c r="S768" t="inlineStr"/>
      <c r="T768" t="n">
        <v>0</v>
      </c>
      <c r="U768" t="n">
        <v>500000000</v>
      </c>
      <c r="V768" t="inlineStr"/>
      <c r="W768" t="inlineStr">
        <is>
          <t>libre</t>
        </is>
      </c>
    </row>
    <row r="769" ht="15" customHeight="1">
      <c r="A769" s="154" t="inlineStr">
        <is>
          <t>Carcasses</t>
        </is>
      </c>
      <c r="B769" t="inlineStr">
        <is>
          <t>Boucherie</t>
        </is>
      </c>
      <c r="C769" t="inlineStr">
        <is>
          <t>Viande bovine</t>
        </is>
      </c>
      <c r="D769" t="inlineStr">
        <is>
          <t>France</t>
        </is>
      </c>
      <c r="E769" t="inlineStr">
        <is>
          <t>2023</t>
        </is>
      </c>
      <c r="F769" t="inlineStr">
        <is>
          <t>kt</t>
        </is>
      </c>
      <c r="G769" t="inlineStr"/>
      <c r="H769" t="inlineStr"/>
      <c r="I769" t="inlineStr"/>
      <c r="J769" t="inlineStr"/>
      <c r="K769" t="inlineStr"/>
      <c r="L769" t="inlineStr"/>
      <c r="M769" t="inlineStr"/>
      <c r="N769" t="n">
        <v>29.1</v>
      </c>
      <c r="O769" t="n">
        <v>0</v>
      </c>
      <c r="P769" t="n">
        <v>148</v>
      </c>
      <c r="Q769" t="inlineStr"/>
      <c r="R769" t="inlineStr"/>
      <c r="S769" t="inlineStr"/>
      <c r="T769" t="n">
        <v>0</v>
      </c>
      <c r="U769" t="n">
        <v>500000000</v>
      </c>
      <c r="V769" t="inlineStr"/>
      <c r="W769" t="inlineStr">
        <is>
          <t>libre</t>
        </is>
      </c>
    </row>
    <row r="770" ht="15" customHeight="1">
      <c r="A770" s="154" t="inlineStr">
        <is>
          <t>Carcasses</t>
        </is>
      </c>
      <c r="B770" t="inlineStr">
        <is>
          <t>RHD</t>
        </is>
      </c>
      <c r="C770" t="inlineStr">
        <is>
          <t>Viande bovine</t>
        </is>
      </c>
      <c r="D770" t="inlineStr">
        <is>
          <t>France</t>
        </is>
      </c>
      <c r="E770" t="inlineStr">
        <is>
          <t>2023</t>
        </is>
      </c>
      <c r="F770" t="inlineStr">
        <is>
          <t>kt</t>
        </is>
      </c>
      <c r="G770" t="inlineStr"/>
      <c r="H770" t="inlineStr"/>
      <c r="I770" t="inlineStr"/>
      <c r="J770" t="inlineStr"/>
      <c r="K770" t="inlineStr"/>
      <c r="L770" t="inlineStr"/>
      <c r="M770" t="inlineStr"/>
      <c r="N770" t="n">
        <v>56.5</v>
      </c>
      <c r="O770" t="n">
        <v>0</v>
      </c>
      <c r="P770" t="n">
        <v>266</v>
      </c>
      <c r="Q770" t="inlineStr"/>
      <c r="R770" t="inlineStr"/>
      <c r="S770" t="inlineStr"/>
      <c r="T770" t="n">
        <v>0</v>
      </c>
      <c r="U770" t="n">
        <v>500000000</v>
      </c>
      <c r="V770" t="inlineStr"/>
      <c r="W770" t="inlineStr">
        <is>
          <t>libre</t>
        </is>
      </c>
    </row>
    <row r="771" ht="15" customHeight="1">
      <c r="A771" s="154" t="inlineStr">
        <is>
          <t>Carcasses</t>
        </is>
      </c>
      <c r="B771" t="inlineStr">
        <is>
          <t>Autres IAA</t>
        </is>
      </c>
      <c r="C771" t="inlineStr">
        <is>
          <t>Viande bovine</t>
        </is>
      </c>
      <c r="D771" t="inlineStr">
        <is>
          <t>France</t>
        </is>
      </c>
      <c r="E771" t="inlineStr">
        <is>
          <t>2023</t>
        </is>
      </c>
      <c r="F771" t="inlineStr">
        <is>
          <t>kt</t>
        </is>
      </c>
      <c r="G771" t="inlineStr"/>
      <c r="H771" t="inlineStr"/>
      <c r="I771" t="inlineStr"/>
      <c r="J771" t="inlineStr"/>
      <c r="K771" t="inlineStr"/>
      <c r="L771" t="inlineStr"/>
      <c r="M771" t="inlineStr"/>
      <c r="N771" t="n">
        <v>29.7</v>
      </c>
      <c r="O771" t="n">
        <v>0</v>
      </c>
      <c r="P771" t="n">
        <v>107</v>
      </c>
      <c r="Q771" t="inlineStr"/>
      <c r="R771" t="inlineStr"/>
      <c r="S771" t="inlineStr"/>
      <c r="T771" t="n">
        <v>0</v>
      </c>
      <c r="U771" t="n">
        <v>500000000</v>
      </c>
      <c r="V771" t="inlineStr"/>
      <c r="W771" t="inlineStr">
        <is>
          <t>libre</t>
        </is>
      </c>
    </row>
    <row r="772" ht="15" customHeight="1">
      <c r="A772" s="154" t="inlineStr">
        <is>
          <t>Carcasses</t>
        </is>
      </c>
      <c r="B772" t="inlineStr">
        <is>
          <t>Export</t>
        </is>
      </c>
      <c r="C772" t="inlineStr">
        <is>
          <t>Viande bovine</t>
        </is>
      </c>
      <c r="D772" t="inlineStr">
        <is>
          <t>France</t>
        </is>
      </c>
      <c r="E772" t="inlineStr">
        <is>
          <t>2023</t>
        </is>
      </c>
      <c r="F772" t="inlineStr">
        <is>
          <t>kt</t>
        </is>
      </c>
      <c r="G772" t="inlineStr"/>
      <c r="H772" t="inlineStr"/>
      <c r="I772" t="inlineStr"/>
      <c r="J772" t="inlineStr"/>
      <c r="K772" t="inlineStr"/>
      <c r="L772" t="inlineStr"/>
      <c r="M772" t="inlineStr"/>
      <c r="N772" t="n">
        <v>43.4</v>
      </c>
      <c r="O772" t="inlineStr"/>
      <c r="P772" t="inlineStr"/>
      <c r="Q772" t="inlineStr"/>
      <c r="R772" t="inlineStr"/>
      <c r="S772" t="inlineStr"/>
      <c r="T772" t="n">
        <v>0</v>
      </c>
      <c r="U772" t="n">
        <v>500000000</v>
      </c>
      <c r="V772" t="inlineStr"/>
      <c r="W772" t="inlineStr">
        <is>
          <t>déterminé</t>
        </is>
      </c>
    </row>
    <row r="773" ht="15" customHeight="1">
      <c r="A773" s="154" t="inlineStr">
        <is>
          <t>Carcasses</t>
        </is>
      </c>
      <c r="B773" t="inlineStr">
        <is>
          <t>Alimentation humaine</t>
        </is>
      </c>
      <c r="C773" t="inlineStr">
        <is>
          <t>Viande bovine</t>
        </is>
      </c>
      <c r="D773" t="inlineStr">
        <is>
          <t>France</t>
        </is>
      </c>
      <c r="E773" t="inlineStr">
        <is>
          <t>2023</t>
        </is>
      </c>
      <c r="F773" t="inlineStr">
        <is>
          <t>kt</t>
        </is>
      </c>
      <c r="G773" t="inlineStr"/>
      <c r="H773" t="inlineStr"/>
      <c r="I773" t="inlineStr"/>
      <c r="J773" t="inlineStr"/>
      <c r="K773" t="inlineStr"/>
      <c r="L773" t="inlineStr"/>
      <c r="M773" t="inlineStr"/>
      <c r="N773" t="n">
        <v>276</v>
      </c>
      <c r="O773" t="inlineStr"/>
      <c r="P773" t="inlineStr"/>
      <c r="Q773" t="inlineStr"/>
      <c r="R773" t="inlineStr"/>
      <c r="S773" t="inlineStr"/>
      <c r="T773" t="n">
        <v>0</v>
      </c>
      <c r="U773" t="n">
        <v>500000000</v>
      </c>
      <c r="V773" t="inlineStr"/>
      <c r="W773" t="inlineStr">
        <is>
          <t>déterminé</t>
        </is>
      </c>
    </row>
    <row r="774" ht="15" customHeight="1">
      <c r="A774" s="154" t="inlineStr">
        <is>
          <t>Carcasses</t>
        </is>
      </c>
      <c r="B774" t="inlineStr">
        <is>
          <t>Circuits spécialisés</t>
        </is>
      </c>
      <c r="C774" t="inlineStr">
        <is>
          <t>Viande bovine</t>
        </is>
      </c>
      <c r="D774" t="inlineStr">
        <is>
          <t>France</t>
        </is>
      </c>
      <c r="E774" t="inlineStr">
        <is>
          <t>2023</t>
        </is>
      </c>
      <c r="F774" t="inlineStr">
        <is>
          <t>kt</t>
        </is>
      </c>
      <c r="G774" t="inlineStr"/>
      <c r="H774" t="inlineStr"/>
      <c r="I774" t="inlineStr"/>
      <c r="J774" t="inlineStr"/>
      <c r="K774" t="inlineStr"/>
      <c r="L774" t="inlineStr"/>
      <c r="M774" t="inlineStr"/>
      <c r="N774" t="n">
        <v>29.1</v>
      </c>
      <c r="O774" t="n">
        <v>0</v>
      </c>
      <c r="P774" t="n">
        <v>148</v>
      </c>
      <c r="Q774" t="inlineStr"/>
      <c r="R774" t="inlineStr"/>
      <c r="S774" t="inlineStr"/>
      <c r="T774" t="n">
        <v>0</v>
      </c>
      <c r="U774" t="n">
        <v>500000000</v>
      </c>
      <c r="V774" t="inlineStr"/>
      <c r="W774" t="inlineStr">
        <is>
          <t>libre</t>
        </is>
      </c>
    </row>
    <row r="775" ht="15" customHeight="1">
      <c r="A775" s="154" t="inlineStr">
        <is>
          <t>Carcasses</t>
        </is>
      </c>
      <c r="B775" t="inlineStr">
        <is>
          <t>Ménages</t>
        </is>
      </c>
      <c r="C775" t="inlineStr">
        <is>
          <t>Viande bovine</t>
        </is>
      </c>
      <c r="D775" t="inlineStr">
        <is>
          <t>France</t>
        </is>
      </c>
      <c r="E775" t="inlineStr">
        <is>
          <t>2023</t>
        </is>
      </c>
      <c r="F775" t="inlineStr">
        <is>
          <t>kt</t>
        </is>
      </c>
      <c r="G775" t="inlineStr"/>
      <c r="H775" t="inlineStr"/>
      <c r="I775" t="inlineStr"/>
      <c r="J775" t="inlineStr"/>
      <c r="K775" t="inlineStr"/>
      <c r="L775" t="inlineStr"/>
      <c r="M775" t="inlineStr"/>
      <c r="N775" t="n">
        <v>178</v>
      </c>
      <c r="O775" t="n">
        <v>0</v>
      </c>
      <c r="P775" t="n">
        <v>276</v>
      </c>
      <c r="Q775" t="inlineStr"/>
      <c r="R775" t="inlineStr"/>
      <c r="S775" t="inlineStr"/>
      <c r="T775" t="n">
        <v>0</v>
      </c>
      <c r="U775" t="n">
        <v>500000000</v>
      </c>
      <c r="V775" t="inlineStr"/>
      <c r="W775" t="inlineStr">
        <is>
          <t>libre</t>
        </is>
      </c>
    </row>
    <row r="776" ht="15" customHeight="1">
      <c r="A776" s="154" t="inlineStr">
        <is>
          <t>Carcasses</t>
        </is>
      </c>
      <c r="B776" t="inlineStr">
        <is>
          <t>Circuits généralistes</t>
        </is>
      </c>
      <c r="C776" t="inlineStr">
        <is>
          <t>Viande bovine</t>
        </is>
      </c>
      <c r="D776" t="inlineStr">
        <is>
          <t>France</t>
        </is>
      </c>
      <c r="E776" t="inlineStr">
        <is>
          <t>2023</t>
        </is>
      </c>
      <c r="F776" t="inlineStr">
        <is>
          <t>kt</t>
        </is>
      </c>
      <c r="G776" t="inlineStr"/>
      <c r="H776" t="inlineStr"/>
      <c r="I776" t="inlineStr"/>
      <c r="J776" t="inlineStr"/>
      <c r="K776" t="inlineStr"/>
      <c r="L776" t="inlineStr"/>
      <c r="M776" t="inlineStr"/>
      <c r="N776" t="n">
        <v>148</v>
      </c>
      <c r="O776" t="n">
        <v>0</v>
      </c>
      <c r="P776" t="n">
        <v>276</v>
      </c>
      <c r="Q776" t="inlineStr"/>
      <c r="R776" t="inlineStr"/>
      <c r="S776" t="inlineStr"/>
      <c r="T776" t="n">
        <v>0</v>
      </c>
      <c r="U776" t="n">
        <v>500000000</v>
      </c>
      <c r="V776" t="inlineStr"/>
      <c r="W776" t="inlineStr">
        <is>
          <t>libre</t>
        </is>
      </c>
    </row>
    <row r="777" ht="15" customHeight="1">
      <c r="A777" s="154" t="inlineStr">
        <is>
          <t>Carcasses</t>
        </is>
      </c>
      <c r="B777" t="inlineStr">
        <is>
          <t>Usages alimentaires</t>
        </is>
      </c>
      <c r="C777" t="inlineStr">
        <is>
          <t>Viande bovine</t>
        </is>
      </c>
      <c r="D777" t="inlineStr">
        <is>
          <t>France</t>
        </is>
      </c>
      <c r="E777" t="inlineStr">
        <is>
          <t>2023</t>
        </is>
      </c>
      <c r="F777" t="inlineStr">
        <is>
          <t>kt</t>
        </is>
      </c>
      <c r="G777" t="inlineStr"/>
      <c r="H777" t="inlineStr"/>
      <c r="I777" t="inlineStr"/>
      <c r="J777" t="inlineStr"/>
      <c r="K777" t="inlineStr"/>
      <c r="L777" t="inlineStr"/>
      <c r="M777" t="inlineStr"/>
      <c r="N777" t="n">
        <v>276</v>
      </c>
      <c r="O777" t="inlineStr"/>
      <c r="P777" t="inlineStr"/>
      <c r="Q777" t="inlineStr"/>
      <c r="R777" t="inlineStr"/>
      <c r="S777" t="inlineStr"/>
      <c r="T777" t="n">
        <v>0</v>
      </c>
      <c r="U777" t="n">
        <v>500000000</v>
      </c>
      <c r="V777" t="inlineStr"/>
      <c r="W777" t="inlineStr">
        <is>
          <t>déterminé</t>
        </is>
      </c>
    </row>
    <row r="778" ht="15" customHeight="1">
      <c r="A778" s="154" t="inlineStr">
        <is>
          <t>Carcasses</t>
        </is>
      </c>
      <c r="B778" t="inlineStr">
        <is>
          <t>Débouchés</t>
        </is>
      </c>
      <c r="C778" t="inlineStr">
        <is>
          <t>Viande bovine</t>
        </is>
      </c>
      <c r="D778" t="inlineStr">
        <is>
          <t>France</t>
        </is>
      </c>
      <c r="E778" t="inlineStr">
        <is>
          <t>2023</t>
        </is>
      </c>
      <c r="F778" t="inlineStr">
        <is>
          <t>kt</t>
        </is>
      </c>
      <c r="G778" t="inlineStr"/>
      <c r="H778" t="inlineStr"/>
      <c r="I778" t="inlineStr"/>
      <c r="J778" t="inlineStr"/>
      <c r="K778" t="inlineStr"/>
      <c r="L778" t="inlineStr"/>
      <c r="M778" t="inlineStr"/>
      <c r="N778" t="n">
        <v>276</v>
      </c>
      <c r="O778" t="inlineStr"/>
      <c r="P778" t="inlineStr"/>
      <c r="Q778" t="inlineStr"/>
      <c r="R778" t="inlineStr"/>
      <c r="S778" t="inlineStr"/>
      <c r="T778" t="n">
        <v>0</v>
      </c>
      <c r="U778" t="n">
        <v>500000000</v>
      </c>
      <c r="V778" t="inlineStr"/>
      <c r="W778" t="inlineStr">
        <is>
          <t>déterminé</t>
        </is>
      </c>
    </row>
    <row r="779" ht="15" customHeight="1">
      <c r="A779" s="154" t="inlineStr">
        <is>
          <t>Carcasses, fraîches</t>
        </is>
      </c>
      <c r="B779" t="inlineStr">
        <is>
          <t>Vente directe et autoconsommation</t>
        </is>
      </c>
      <c r="C779" t="inlineStr">
        <is>
          <t>Viande bovine</t>
        </is>
      </c>
      <c r="D779" t="inlineStr">
        <is>
          <t>France</t>
        </is>
      </c>
      <c r="E779" t="inlineStr">
        <is>
          <t>2023</t>
        </is>
      </c>
      <c r="F779" t="inlineStr">
        <is>
          <t>kt</t>
        </is>
      </c>
      <c r="G779" t="inlineStr"/>
      <c r="H779" t="inlineStr"/>
      <c r="I779" t="inlineStr"/>
      <c r="J779" t="inlineStr"/>
      <c r="K779" t="inlineStr"/>
      <c r="L779" t="inlineStr"/>
      <c r="M779" t="inlineStr"/>
      <c r="N779" t="n">
        <v>12.2</v>
      </c>
      <c r="O779" t="n">
        <v>0</v>
      </c>
      <c r="P779" t="n">
        <v>45.2</v>
      </c>
      <c r="Q779" t="inlineStr"/>
      <c r="R779" t="inlineStr"/>
      <c r="S779" t="inlineStr"/>
      <c r="T779" t="n">
        <v>0</v>
      </c>
      <c r="U779" t="n">
        <v>500000000</v>
      </c>
      <c r="V779" t="inlineStr"/>
      <c r="W779" t="inlineStr">
        <is>
          <t>libre</t>
        </is>
      </c>
    </row>
    <row r="780" ht="15" customHeight="1">
      <c r="A780" s="154" t="inlineStr">
        <is>
          <t>Carcasses, fraîches</t>
        </is>
      </c>
      <c r="B780" t="inlineStr">
        <is>
          <t>GMS</t>
        </is>
      </c>
      <c r="C780" t="inlineStr">
        <is>
          <t>Viande bovine</t>
        </is>
      </c>
      <c r="D780" t="inlineStr">
        <is>
          <t>France</t>
        </is>
      </c>
      <c r="E780" t="inlineStr">
        <is>
          <t>2023</t>
        </is>
      </c>
      <c r="F780" t="inlineStr">
        <is>
          <t>kt</t>
        </is>
      </c>
      <c r="G780" t="inlineStr"/>
      <c r="H780" t="inlineStr"/>
      <c r="I780" t="inlineStr"/>
      <c r="J780" t="inlineStr"/>
      <c r="K780" t="inlineStr"/>
      <c r="L780" t="inlineStr"/>
      <c r="M780" t="inlineStr"/>
      <c r="N780" t="n">
        <v>148</v>
      </c>
      <c r="O780" t="n">
        <v>0</v>
      </c>
      <c r="P780" t="n">
        <v>276</v>
      </c>
      <c r="Q780" t="inlineStr"/>
      <c r="R780" t="inlineStr"/>
      <c r="S780" t="inlineStr"/>
      <c r="T780" t="n">
        <v>0</v>
      </c>
      <c r="U780" t="n">
        <v>500000000</v>
      </c>
      <c r="V780" t="inlineStr"/>
      <c r="W780" t="inlineStr">
        <is>
          <t>libre</t>
        </is>
      </c>
    </row>
    <row r="781" ht="15" customHeight="1">
      <c r="A781" s="154" t="inlineStr">
        <is>
          <t>Carcasses, fraîches</t>
        </is>
      </c>
      <c r="B781" t="inlineStr">
        <is>
          <t>Boucherie</t>
        </is>
      </c>
      <c r="C781" t="inlineStr">
        <is>
          <t>Viande bovine</t>
        </is>
      </c>
      <c r="D781" t="inlineStr">
        <is>
          <t>France</t>
        </is>
      </c>
      <c r="E781" t="inlineStr">
        <is>
          <t>2023</t>
        </is>
      </c>
      <c r="F781" t="inlineStr">
        <is>
          <t>kt</t>
        </is>
      </c>
      <c r="G781" t="inlineStr"/>
      <c r="H781" t="inlineStr"/>
      <c r="I781" t="inlineStr"/>
      <c r="J781" t="inlineStr"/>
      <c r="K781" t="inlineStr"/>
      <c r="L781" t="inlineStr"/>
      <c r="M781" t="inlineStr"/>
      <c r="N781" t="n">
        <v>29.1</v>
      </c>
      <c r="O781" t="n">
        <v>0</v>
      </c>
      <c r="P781" t="n">
        <v>148</v>
      </c>
      <c r="Q781" t="inlineStr"/>
      <c r="R781" t="inlineStr"/>
      <c r="S781" t="inlineStr"/>
      <c r="T781" t="n">
        <v>0</v>
      </c>
      <c r="U781" t="n">
        <v>500000000</v>
      </c>
      <c r="V781" t="inlineStr"/>
      <c r="W781" t="inlineStr">
        <is>
          <t>libre</t>
        </is>
      </c>
    </row>
    <row r="782" ht="15" customHeight="1">
      <c r="A782" s="154" t="inlineStr">
        <is>
          <t>Carcasses, fraîches</t>
        </is>
      </c>
      <c r="B782" t="inlineStr">
        <is>
          <t>RHD</t>
        </is>
      </c>
      <c r="C782" t="inlineStr">
        <is>
          <t>Viande bovine</t>
        </is>
      </c>
      <c r="D782" t="inlineStr">
        <is>
          <t>France</t>
        </is>
      </c>
      <c r="E782" t="inlineStr">
        <is>
          <t>2023</t>
        </is>
      </c>
      <c r="F782" t="inlineStr">
        <is>
          <t>kt</t>
        </is>
      </c>
      <c r="G782" t="inlineStr"/>
      <c r="H782" t="inlineStr"/>
      <c r="I782" t="inlineStr"/>
      <c r="J782" t="inlineStr"/>
      <c r="K782" t="inlineStr"/>
      <c r="L782" t="inlineStr"/>
      <c r="M782" t="inlineStr"/>
      <c r="N782" t="n">
        <v>56.5</v>
      </c>
      <c r="O782" t="n">
        <v>0</v>
      </c>
      <c r="P782" t="n">
        <v>266</v>
      </c>
      <c r="Q782" t="inlineStr"/>
      <c r="R782" t="inlineStr"/>
      <c r="S782" t="inlineStr"/>
      <c r="T782" t="n">
        <v>0</v>
      </c>
      <c r="U782" t="n">
        <v>500000000</v>
      </c>
      <c r="V782" t="inlineStr"/>
      <c r="W782" t="inlineStr">
        <is>
          <t>libre</t>
        </is>
      </c>
    </row>
    <row r="783" ht="15" customHeight="1">
      <c r="A783" s="154" t="inlineStr">
        <is>
          <t>Carcasses, fraîches</t>
        </is>
      </c>
      <c r="B783" t="inlineStr">
        <is>
          <t>Autres IAA</t>
        </is>
      </c>
      <c r="C783" t="inlineStr">
        <is>
          <t>Viande bovine</t>
        </is>
      </c>
      <c r="D783" t="inlineStr">
        <is>
          <t>France</t>
        </is>
      </c>
      <c r="E783" t="inlineStr">
        <is>
          <t>2023</t>
        </is>
      </c>
      <c r="F783" t="inlineStr">
        <is>
          <t>kt</t>
        </is>
      </c>
      <c r="G783" t="inlineStr"/>
      <c r="H783" t="inlineStr"/>
      <c r="I783" t="inlineStr"/>
      <c r="J783" t="inlineStr"/>
      <c r="K783" t="inlineStr"/>
      <c r="L783" t="inlineStr"/>
      <c r="M783" t="inlineStr"/>
      <c r="N783" t="n">
        <v>29.7</v>
      </c>
      <c r="O783" t="n">
        <v>0</v>
      </c>
      <c r="P783" t="n">
        <v>107</v>
      </c>
      <c r="Q783" t="inlineStr"/>
      <c r="R783" t="inlineStr"/>
      <c r="S783" t="inlineStr"/>
      <c r="T783" t="n">
        <v>0</v>
      </c>
      <c r="U783" t="n">
        <v>500000000</v>
      </c>
      <c r="V783" t="inlineStr"/>
      <c r="W783" t="inlineStr">
        <is>
          <t>libre</t>
        </is>
      </c>
    </row>
    <row r="784" ht="15" customHeight="1">
      <c r="A784" s="154" t="inlineStr">
        <is>
          <t>Carcasses, fraîches</t>
        </is>
      </c>
      <c r="B784" t="inlineStr">
        <is>
          <t>Export</t>
        </is>
      </c>
      <c r="C784" t="inlineStr">
        <is>
          <t>Viande bovine</t>
        </is>
      </c>
      <c r="D784" t="inlineStr">
        <is>
          <t>France</t>
        </is>
      </c>
      <c r="E784" t="inlineStr">
        <is>
          <t>2023</t>
        </is>
      </c>
      <c r="F784" t="inlineStr">
        <is>
          <t>kt</t>
        </is>
      </c>
      <c r="G784" t="inlineStr">
        <is>
          <t>Exportation de carcasses fraîches = 43  (Douanes - Eurostat)</t>
        </is>
      </c>
      <c r="H784" t="inlineStr">
        <is>
          <t>Douanes - Eurostat</t>
        </is>
      </c>
      <c r="I784" t="inlineStr">
        <is>
          <t>Les échanges de carcasses congelées sont négligés</t>
        </is>
      </c>
      <c r="J784" t="inlineStr">
        <is>
          <t>Volume</t>
        </is>
      </c>
      <c r="K784" t="inlineStr">
        <is>
          <t>Exportation de carcasses fraîches</t>
        </is>
      </c>
      <c r="L784" t="inlineStr">
        <is>
          <t>Echanges - Eurostat</t>
        </is>
      </c>
      <c r="M784" t="inlineStr">
        <is>
          <t>Très élevée</t>
        </is>
      </c>
      <c r="N784" t="n">
        <v>43.4</v>
      </c>
      <c r="O784" t="inlineStr"/>
      <c r="P784" t="inlineStr"/>
      <c r="Q784" t="n">
        <v>43.43</v>
      </c>
      <c r="R784" t="n">
        <v>2.17</v>
      </c>
      <c r="S784" t="n">
        <v>0.1</v>
      </c>
      <c r="T784" t="n">
        <v>0</v>
      </c>
      <c r="U784" t="n">
        <v>500000000</v>
      </c>
      <c r="V784" t="n">
        <v>0</v>
      </c>
      <c r="W784" t="inlineStr">
        <is>
          <t>mesuré</t>
        </is>
      </c>
    </row>
    <row r="785" ht="15" customHeight="1">
      <c r="A785" s="154" t="inlineStr">
        <is>
          <t>Carcasses, fraîches</t>
        </is>
      </c>
      <c r="B785" t="inlineStr">
        <is>
          <t>Alimentation humaine</t>
        </is>
      </c>
      <c r="C785" t="inlineStr">
        <is>
          <t>Viande bovine</t>
        </is>
      </c>
      <c r="D785" t="inlineStr">
        <is>
          <t>France</t>
        </is>
      </c>
      <c r="E785" t="inlineStr">
        <is>
          <t>2023</t>
        </is>
      </c>
      <c r="F785" t="inlineStr">
        <is>
          <t>kt</t>
        </is>
      </c>
      <c r="G785" t="inlineStr"/>
      <c r="H785" t="inlineStr"/>
      <c r="I785" t="inlineStr"/>
      <c r="J785" t="inlineStr"/>
      <c r="K785" t="inlineStr"/>
      <c r="L785" t="inlineStr"/>
      <c r="M785" t="inlineStr"/>
      <c r="N785" t="n">
        <v>276</v>
      </c>
      <c r="O785" t="inlineStr"/>
      <c r="P785" t="inlineStr"/>
      <c r="Q785" t="inlineStr"/>
      <c r="R785" t="inlineStr"/>
      <c r="S785" t="inlineStr"/>
      <c r="T785" t="n">
        <v>0</v>
      </c>
      <c r="U785" t="n">
        <v>500000000</v>
      </c>
      <c r="V785" t="inlineStr"/>
      <c r="W785" t="inlineStr">
        <is>
          <t>déterminé</t>
        </is>
      </c>
    </row>
    <row r="786" ht="15" customHeight="1">
      <c r="A786" s="154" t="inlineStr">
        <is>
          <t>Carcasses, fraîches</t>
        </is>
      </c>
      <c r="B786" t="inlineStr">
        <is>
          <t>Circuits spécialisés</t>
        </is>
      </c>
      <c r="C786" t="inlineStr">
        <is>
          <t>Viande bovine</t>
        </is>
      </c>
      <c r="D786" t="inlineStr">
        <is>
          <t>France</t>
        </is>
      </c>
      <c r="E786" t="inlineStr">
        <is>
          <t>2023</t>
        </is>
      </c>
      <c r="F786" t="inlineStr">
        <is>
          <t>kt</t>
        </is>
      </c>
      <c r="G786" t="inlineStr"/>
      <c r="H786" t="inlineStr"/>
      <c r="I786" t="inlineStr"/>
      <c r="J786" t="inlineStr"/>
      <c r="K786" t="inlineStr"/>
      <c r="L786" t="inlineStr"/>
      <c r="M786" t="inlineStr"/>
      <c r="N786" t="n">
        <v>29.1</v>
      </c>
      <c r="O786" t="n">
        <v>0</v>
      </c>
      <c r="P786" t="n">
        <v>148</v>
      </c>
      <c r="Q786" t="inlineStr"/>
      <c r="R786" t="inlineStr"/>
      <c r="S786" t="inlineStr"/>
      <c r="T786" t="n">
        <v>0</v>
      </c>
      <c r="U786" t="n">
        <v>500000000</v>
      </c>
      <c r="V786" t="inlineStr"/>
      <c r="W786" t="inlineStr">
        <is>
          <t>libre</t>
        </is>
      </c>
    </row>
    <row r="787" ht="15" customHeight="1">
      <c r="A787" s="154" t="inlineStr">
        <is>
          <t>Carcasses, fraîches</t>
        </is>
      </c>
      <c r="B787" t="inlineStr">
        <is>
          <t>Ménages</t>
        </is>
      </c>
      <c r="C787" t="inlineStr">
        <is>
          <t>Viande bovine</t>
        </is>
      </c>
      <c r="D787" t="inlineStr">
        <is>
          <t>France</t>
        </is>
      </c>
      <c r="E787" t="inlineStr">
        <is>
          <t>2023</t>
        </is>
      </c>
      <c r="F787" t="inlineStr">
        <is>
          <t>kt</t>
        </is>
      </c>
      <c r="G787" t="inlineStr"/>
      <c r="H787" t="inlineStr"/>
      <c r="I787" t="inlineStr"/>
      <c r="J787" t="inlineStr"/>
      <c r="K787" t="inlineStr"/>
      <c r="L787" t="inlineStr"/>
      <c r="M787" t="inlineStr"/>
      <c r="N787" t="n">
        <v>178</v>
      </c>
      <c r="O787" t="n">
        <v>0</v>
      </c>
      <c r="P787" t="n">
        <v>276</v>
      </c>
      <c r="Q787" t="inlineStr"/>
      <c r="R787" t="inlineStr"/>
      <c r="S787" t="inlineStr"/>
      <c r="T787" t="n">
        <v>0</v>
      </c>
      <c r="U787" t="n">
        <v>500000000</v>
      </c>
      <c r="V787" t="inlineStr"/>
      <c r="W787" t="inlineStr">
        <is>
          <t>libre</t>
        </is>
      </c>
    </row>
    <row r="788" ht="15" customHeight="1">
      <c r="A788" s="154" t="inlineStr">
        <is>
          <t>Carcasses, fraîches</t>
        </is>
      </c>
      <c r="B788" t="inlineStr">
        <is>
          <t>Circuits généralistes</t>
        </is>
      </c>
      <c r="C788" t="inlineStr">
        <is>
          <t>Viande bovine</t>
        </is>
      </c>
      <c r="D788" t="inlineStr">
        <is>
          <t>France</t>
        </is>
      </c>
      <c r="E788" t="inlineStr">
        <is>
          <t>2023</t>
        </is>
      </c>
      <c r="F788" t="inlineStr">
        <is>
          <t>kt</t>
        </is>
      </c>
      <c r="G788" t="inlineStr"/>
      <c r="H788" t="inlineStr"/>
      <c r="I788" t="inlineStr"/>
      <c r="J788" t="inlineStr"/>
      <c r="K788" t="inlineStr"/>
      <c r="L788" t="inlineStr"/>
      <c r="M788" t="inlineStr"/>
      <c r="N788" t="n">
        <v>148</v>
      </c>
      <c r="O788" t="n">
        <v>0</v>
      </c>
      <c r="P788" t="n">
        <v>276</v>
      </c>
      <c r="Q788" t="inlineStr"/>
      <c r="R788" t="inlineStr"/>
      <c r="S788" t="inlineStr"/>
      <c r="T788" t="n">
        <v>0</v>
      </c>
      <c r="U788" t="n">
        <v>500000000</v>
      </c>
      <c r="V788" t="inlineStr"/>
      <c r="W788" t="inlineStr">
        <is>
          <t>libre</t>
        </is>
      </c>
    </row>
    <row r="789" ht="15" customHeight="1">
      <c r="A789" s="154" t="inlineStr">
        <is>
          <t>Carcasses, fraîches</t>
        </is>
      </c>
      <c r="B789" t="inlineStr">
        <is>
          <t>Usages alimentaires</t>
        </is>
      </c>
      <c r="C789" t="inlineStr">
        <is>
          <t>Viande bovine</t>
        </is>
      </c>
      <c r="D789" t="inlineStr">
        <is>
          <t>France</t>
        </is>
      </c>
      <c r="E789" t="inlineStr">
        <is>
          <t>2023</t>
        </is>
      </c>
      <c r="F789" t="inlineStr">
        <is>
          <t>kt</t>
        </is>
      </c>
      <c r="G789" t="inlineStr"/>
      <c r="H789" t="inlineStr"/>
      <c r="I789" t="inlineStr"/>
      <c r="J789" t="inlineStr"/>
      <c r="K789" t="inlineStr"/>
      <c r="L789" t="inlineStr"/>
      <c r="M789" t="inlineStr"/>
      <c r="N789" t="n">
        <v>276</v>
      </c>
      <c r="O789" t="inlineStr"/>
      <c r="P789" t="inlineStr"/>
      <c r="Q789" t="inlineStr"/>
      <c r="R789" t="inlineStr"/>
      <c r="S789" t="inlineStr"/>
      <c r="T789" t="n">
        <v>0</v>
      </c>
      <c r="U789" t="n">
        <v>500000000</v>
      </c>
      <c r="V789" t="inlineStr"/>
      <c r="W789" t="inlineStr">
        <is>
          <t>déterminé</t>
        </is>
      </c>
    </row>
    <row r="790" ht="15" customHeight="1">
      <c r="A790" s="154" t="inlineStr">
        <is>
          <t>Carcasses, fraîches</t>
        </is>
      </c>
      <c r="B790" t="inlineStr">
        <is>
          <t>Débouchés</t>
        </is>
      </c>
      <c r="C790" t="inlineStr">
        <is>
          <t>Viande bovine</t>
        </is>
      </c>
      <c r="D790" t="inlineStr">
        <is>
          <t>France</t>
        </is>
      </c>
      <c r="E790" t="inlineStr">
        <is>
          <t>2023</t>
        </is>
      </c>
      <c r="F790" t="inlineStr">
        <is>
          <t>kt</t>
        </is>
      </c>
      <c r="G790" t="inlineStr"/>
      <c r="H790" t="inlineStr"/>
      <c r="I790" t="inlineStr"/>
      <c r="J790" t="inlineStr"/>
      <c r="K790" t="inlineStr"/>
      <c r="L790" t="inlineStr"/>
      <c r="M790" t="inlineStr"/>
      <c r="N790" t="n">
        <v>276</v>
      </c>
      <c r="O790" t="inlineStr"/>
      <c r="P790" t="inlineStr"/>
      <c r="Q790" t="inlineStr"/>
      <c r="R790" t="inlineStr"/>
      <c r="S790" t="inlineStr"/>
      <c r="T790" t="n">
        <v>0</v>
      </c>
      <c r="U790" t="n">
        <v>500000000</v>
      </c>
      <c r="V790" t="inlineStr"/>
      <c r="W790" t="inlineStr">
        <is>
          <t>déterminé</t>
        </is>
      </c>
    </row>
    <row r="791" ht="15" customHeight="1">
      <c r="A791" s="154" t="inlineStr">
        <is>
          <t>Morceaux</t>
        </is>
      </c>
      <c r="B791" t="inlineStr">
        <is>
          <t>Vente directe et autoconsommation</t>
        </is>
      </c>
      <c r="C791" t="inlineStr">
        <is>
          <t>Viande bovine</t>
        </is>
      </c>
      <c r="D791" t="inlineStr">
        <is>
          <t>France</t>
        </is>
      </c>
      <c r="E791" t="inlineStr">
        <is>
          <t>2023</t>
        </is>
      </c>
      <c r="F791" t="inlineStr">
        <is>
          <t>kt</t>
        </is>
      </c>
      <c r="G791" t="inlineStr"/>
      <c r="H791" t="inlineStr"/>
      <c r="I791" t="inlineStr"/>
      <c r="J791" t="inlineStr"/>
      <c r="K791" t="inlineStr"/>
      <c r="L791" t="inlineStr"/>
      <c r="M791" t="inlineStr"/>
      <c r="N791" t="n">
        <v>33</v>
      </c>
      <c r="O791" t="n">
        <v>0</v>
      </c>
      <c r="P791" t="n">
        <v>45.2</v>
      </c>
      <c r="Q791" t="inlineStr"/>
      <c r="R791" t="inlineStr"/>
      <c r="S791" t="inlineStr"/>
      <c r="T791" t="n">
        <v>0</v>
      </c>
      <c r="U791" t="n">
        <v>500000000</v>
      </c>
      <c r="V791" t="inlineStr"/>
      <c r="W791" t="inlineStr">
        <is>
          <t>libre</t>
        </is>
      </c>
    </row>
    <row r="792" ht="15" customHeight="1">
      <c r="A792" s="154" t="inlineStr">
        <is>
          <t>Morceaux</t>
        </is>
      </c>
      <c r="B792" t="inlineStr">
        <is>
          <t>GMS</t>
        </is>
      </c>
      <c r="C792" t="inlineStr">
        <is>
          <t>Viande bovine</t>
        </is>
      </c>
      <c r="D792" t="inlineStr">
        <is>
          <t>France</t>
        </is>
      </c>
      <c r="E792" t="inlineStr">
        <is>
          <t>2023</t>
        </is>
      </c>
      <c r="F792" t="inlineStr">
        <is>
          <t>kt</t>
        </is>
      </c>
      <c r="G792" t="inlineStr"/>
      <c r="H792" t="inlineStr"/>
      <c r="I792" t="inlineStr"/>
      <c r="J792" t="inlineStr"/>
      <c r="K792" t="inlineStr"/>
      <c r="L792" t="inlineStr"/>
      <c r="M792" t="inlineStr"/>
      <c r="N792" t="n">
        <v>278</v>
      </c>
      <c r="O792" t="n">
        <v>150</v>
      </c>
      <c r="P792" t="n">
        <v>426</v>
      </c>
      <c r="Q792" t="inlineStr"/>
      <c r="R792" t="inlineStr"/>
      <c r="S792" t="inlineStr"/>
      <c r="T792" t="n">
        <v>0</v>
      </c>
      <c r="U792" t="n">
        <v>500000000</v>
      </c>
      <c r="V792" t="inlineStr"/>
      <c r="W792" t="inlineStr">
        <is>
          <t>libre</t>
        </is>
      </c>
    </row>
    <row r="793" ht="15" customHeight="1">
      <c r="A793" s="154" t="inlineStr">
        <is>
          <t>Morceaux</t>
        </is>
      </c>
      <c r="B793" t="inlineStr">
        <is>
          <t>Boucherie</t>
        </is>
      </c>
      <c r="C793" t="inlineStr">
        <is>
          <t>Viande bovine</t>
        </is>
      </c>
      <c r="D793" t="inlineStr">
        <is>
          <t>France</t>
        </is>
      </c>
      <c r="E793" t="inlineStr">
        <is>
          <t>2023</t>
        </is>
      </c>
      <c r="F793" t="inlineStr">
        <is>
          <t>kt</t>
        </is>
      </c>
      <c r="G793" t="inlineStr"/>
      <c r="H793" t="inlineStr"/>
      <c r="I793" t="inlineStr"/>
      <c r="J793" t="inlineStr"/>
      <c r="K793" t="inlineStr"/>
      <c r="L793" t="inlineStr"/>
      <c r="M793" t="inlineStr"/>
      <c r="N793" t="n">
        <v>118</v>
      </c>
      <c r="O793" t="n">
        <v>0</v>
      </c>
      <c r="P793" t="n">
        <v>148</v>
      </c>
      <c r="Q793" t="inlineStr"/>
      <c r="R793" t="inlineStr"/>
      <c r="S793" t="inlineStr"/>
      <c r="T793" t="n">
        <v>0</v>
      </c>
      <c r="U793" t="n">
        <v>500000000</v>
      </c>
      <c r="V793" t="inlineStr"/>
      <c r="W793" t="inlineStr">
        <is>
          <t>libre</t>
        </is>
      </c>
    </row>
    <row r="794" ht="15" customHeight="1">
      <c r="A794" s="154" t="inlineStr">
        <is>
          <t>Morceaux</t>
        </is>
      </c>
      <c r="B794" t="inlineStr">
        <is>
          <t>RHD</t>
        </is>
      </c>
      <c r="C794" t="inlineStr">
        <is>
          <t>Viande bovine</t>
        </is>
      </c>
      <c r="D794" t="inlineStr">
        <is>
          <t>France</t>
        </is>
      </c>
      <c r="E794" t="inlineStr">
        <is>
          <t>2023</t>
        </is>
      </c>
      <c r="F794" t="inlineStr">
        <is>
          <t>kt</t>
        </is>
      </c>
      <c r="G794" t="inlineStr"/>
      <c r="H794" t="inlineStr"/>
      <c r="I794" t="inlineStr"/>
      <c r="J794" t="inlineStr"/>
      <c r="K794" t="inlineStr"/>
      <c r="L794" t="inlineStr"/>
      <c r="M794" t="inlineStr"/>
      <c r="N794" t="n">
        <v>210</v>
      </c>
      <c r="O794" t="n">
        <v>0</v>
      </c>
      <c r="P794" t="n">
        <v>266</v>
      </c>
      <c r="Q794" t="inlineStr"/>
      <c r="R794" t="inlineStr"/>
      <c r="S794" t="inlineStr"/>
      <c r="T794" t="n">
        <v>0</v>
      </c>
      <c r="U794" t="n">
        <v>500000000</v>
      </c>
      <c r="V794" t="inlineStr"/>
      <c r="W794" t="inlineStr">
        <is>
          <t>libre</t>
        </is>
      </c>
    </row>
    <row r="795" ht="15" customHeight="1">
      <c r="A795" s="154" t="inlineStr">
        <is>
          <t>Morceaux</t>
        </is>
      </c>
      <c r="B795" t="inlineStr">
        <is>
          <t>Autres IAA</t>
        </is>
      </c>
      <c r="C795" t="inlineStr">
        <is>
          <t>Viande bovine</t>
        </is>
      </c>
      <c r="D795" t="inlineStr">
        <is>
          <t>France</t>
        </is>
      </c>
      <c r="E795" t="inlineStr">
        <is>
          <t>2023</t>
        </is>
      </c>
      <c r="F795" t="inlineStr">
        <is>
          <t>kt</t>
        </is>
      </c>
      <c r="G795" t="inlineStr"/>
      <c r="H795" t="inlineStr"/>
      <c r="I795" t="inlineStr"/>
      <c r="J795" t="inlineStr"/>
      <c r="K795" t="inlineStr"/>
      <c r="L795" t="inlineStr"/>
      <c r="M795" t="inlineStr"/>
      <c r="N795" t="n">
        <v>77.09999999999999</v>
      </c>
      <c r="O795" t="n">
        <v>0</v>
      </c>
      <c r="P795" t="n">
        <v>107</v>
      </c>
      <c r="Q795" t="inlineStr"/>
      <c r="R795" t="inlineStr"/>
      <c r="S795" t="inlineStr"/>
      <c r="T795" t="n">
        <v>0</v>
      </c>
      <c r="U795" t="n">
        <v>500000000</v>
      </c>
      <c r="V795" t="inlineStr"/>
      <c r="W795" t="inlineStr">
        <is>
          <t>libre</t>
        </is>
      </c>
    </row>
    <row r="796" ht="15" customHeight="1">
      <c r="A796" s="154" t="inlineStr">
        <is>
          <t>Morceaux</t>
        </is>
      </c>
      <c r="B796" t="inlineStr">
        <is>
          <t>Export</t>
        </is>
      </c>
      <c r="C796" t="inlineStr">
        <is>
          <t>Viande bovine</t>
        </is>
      </c>
      <c r="D796" t="inlineStr">
        <is>
          <t>France</t>
        </is>
      </c>
      <c r="E796" t="inlineStr">
        <is>
          <t>2023</t>
        </is>
      </c>
      <c r="F796" t="inlineStr">
        <is>
          <t>kt</t>
        </is>
      </c>
      <c r="G796" t="inlineStr"/>
      <c r="H796" t="inlineStr"/>
      <c r="I796" t="inlineStr"/>
      <c r="J796" t="inlineStr"/>
      <c r="K796" t="inlineStr"/>
      <c r="L796" t="inlineStr"/>
      <c r="M796" t="inlineStr"/>
      <c r="N796" t="n">
        <v>141</v>
      </c>
      <c r="O796" t="inlineStr"/>
      <c r="P796" t="inlineStr"/>
      <c r="Q796" t="inlineStr"/>
      <c r="R796" t="inlineStr"/>
      <c r="S796" t="inlineStr"/>
      <c r="T796" t="n">
        <v>0</v>
      </c>
      <c r="U796" t="n">
        <v>500000000</v>
      </c>
      <c r="V796" t="inlineStr"/>
      <c r="W796" t="inlineStr">
        <is>
          <t>déterminé</t>
        </is>
      </c>
    </row>
    <row r="797" ht="15" customHeight="1">
      <c r="A797" s="154" t="inlineStr">
        <is>
          <t>Morceaux</t>
        </is>
      </c>
      <c r="B797" t="inlineStr">
        <is>
          <t>Alimentation humaine</t>
        </is>
      </c>
      <c r="C797" t="inlineStr">
        <is>
          <t>Viande bovine</t>
        </is>
      </c>
      <c r="D797" t="inlineStr">
        <is>
          <t>France</t>
        </is>
      </c>
      <c r="E797" t="inlineStr">
        <is>
          <t>2023</t>
        </is>
      </c>
      <c r="F797" t="inlineStr">
        <is>
          <t>kt</t>
        </is>
      </c>
      <c r="G797" t="inlineStr"/>
      <c r="H797" t="inlineStr"/>
      <c r="I797" t="inlineStr"/>
      <c r="J797" t="inlineStr"/>
      <c r="K797" t="inlineStr"/>
      <c r="L797" t="inlineStr"/>
      <c r="M797" t="inlineStr"/>
      <c r="N797" t="n">
        <v>716</v>
      </c>
      <c r="O797" t="inlineStr"/>
      <c r="P797" t="inlineStr"/>
      <c r="Q797" t="inlineStr"/>
      <c r="R797" t="inlineStr"/>
      <c r="S797" t="inlineStr"/>
      <c r="T797" t="n">
        <v>0</v>
      </c>
      <c r="U797" t="n">
        <v>500000000</v>
      </c>
      <c r="V797" t="inlineStr"/>
      <c r="W797" t="inlineStr">
        <is>
          <t>déterminé</t>
        </is>
      </c>
    </row>
    <row r="798" ht="15" customHeight="1">
      <c r="A798" s="154" t="inlineStr">
        <is>
          <t>Morceaux</t>
        </is>
      </c>
      <c r="B798" t="inlineStr">
        <is>
          <t>Circuits spécialisés</t>
        </is>
      </c>
      <c r="C798" t="inlineStr">
        <is>
          <t>Viande bovine</t>
        </is>
      </c>
      <c r="D798" t="inlineStr">
        <is>
          <t>France</t>
        </is>
      </c>
      <c r="E798" t="inlineStr">
        <is>
          <t>2023</t>
        </is>
      </c>
      <c r="F798" t="inlineStr">
        <is>
          <t>kt</t>
        </is>
      </c>
      <c r="G798" t="inlineStr"/>
      <c r="H798" t="inlineStr"/>
      <c r="I798" t="inlineStr"/>
      <c r="J798" t="inlineStr"/>
      <c r="K798" t="inlineStr"/>
      <c r="L798" t="inlineStr"/>
      <c r="M798" t="inlineStr"/>
      <c r="N798" t="n">
        <v>118</v>
      </c>
      <c r="O798" t="n">
        <v>0</v>
      </c>
      <c r="P798" t="n">
        <v>148</v>
      </c>
      <c r="Q798" t="inlineStr"/>
      <c r="R798" t="inlineStr"/>
      <c r="S798" t="inlineStr"/>
      <c r="T798" t="n">
        <v>0</v>
      </c>
      <c r="U798" t="n">
        <v>500000000</v>
      </c>
      <c r="V798" t="inlineStr"/>
      <c r="W798" t="inlineStr">
        <is>
          <t>libre</t>
        </is>
      </c>
    </row>
    <row r="799" ht="15" customHeight="1">
      <c r="A799" s="154" t="inlineStr">
        <is>
          <t>Morceaux</t>
        </is>
      </c>
      <c r="B799" t="inlineStr">
        <is>
          <t>Ménages</t>
        </is>
      </c>
      <c r="C799" t="inlineStr">
        <is>
          <t>Viande bovine</t>
        </is>
      </c>
      <c r="D799" t="inlineStr">
        <is>
          <t>France</t>
        </is>
      </c>
      <c r="E799" t="inlineStr">
        <is>
          <t>2023</t>
        </is>
      </c>
      <c r="F799" t="inlineStr">
        <is>
          <t>kt</t>
        </is>
      </c>
      <c r="G799" t="inlineStr"/>
      <c r="H799" t="inlineStr"/>
      <c r="I799" t="inlineStr"/>
      <c r="J799" t="inlineStr"/>
      <c r="K799" t="inlineStr"/>
      <c r="L799" t="inlineStr"/>
      <c r="M799" t="inlineStr"/>
      <c r="N799" t="n">
        <v>396</v>
      </c>
      <c r="O799" t="n">
        <v>298</v>
      </c>
      <c r="P799" t="n">
        <v>441</v>
      </c>
      <c r="Q799" t="inlineStr"/>
      <c r="R799" t="inlineStr"/>
      <c r="S799" t="inlineStr"/>
      <c r="T799" t="n">
        <v>0</v>
      </c>
      <c r="U799" t="n">
        <v>500000000</v>
      </c>
      <c r="V799" t="inlineStr"/>
      <c r="W799" t="inlineStr">
        <is>
          <t>libre</t>
        </is>
      </c>
    </row>
    <row r="800" ht="15" customHeight="1">
      <c r="A800" s="154" t="inlineStr">
        <is>
          <t>Morceaux</t>
        </is>
      </c>
      <c r="B800" t="inlineStr">
        <is>
          <t>Circuits généralistes</t>
        </is>
      </c>
      <c r="C800" t="inlineStr">
        <is>
          <t>Viande bovine</t>
        </is>
      </c>
      <c r="D800" t="inlineStr">
        <is>
          <t>France</t>
        </is>
      </c>
      <c r="E800" t="inlineStr">
        <is>
          <t>2023</t>
        </is>
      </c>
      <c r="F800" t="inlineStr">
        <is>
          <t>kt</t>
        </is>
      </c>
      <c r="G800" t="inlineStr"/>
      <c r="H800" t="inlineStr"/>
      <c r="I800" t="inlineStr"/>
      <c r="J800" t="inlineStr"/>
      <c r="K800" t="inlineStr"/>
      <c r="L800" t="inlineStr"/>
      <c r="M800" t="inlineStr"/>
      <c r="N800" t="n">
        <v>278</v>
      </c>
      <c r="O800" t="n">
        <v>150</v>
      </c>
      <c r="P800" t="n">
        <v>426</v>
      </c>
      <c r="Q800" t="inlineStr"/>
      <c r="R800" t="inlineStr"/>
      <c r="S800" t="inlineStr"/>
      <c r="T800" t="n">
        <v>0</v>
      </c>
      <c r="U800" t="n">
        <v>500000000</v>
      </c>
      <c r="V800" t="inlineStr"/>
      <c r="W800" t="inlineStr">
        <is>
          <t>libre</t>
        </is>
      </c>
    </row>
    <row r="801" ht="15" customHeight="1">
      <c r="A801" s="154" t="inlineStr">
        <is>
          <t>Morceaux</t>
        </is>
      </c>
      <c r="B801" t="inlineStr">
        <is>
          <t>Usages alimentaires</t>
        </is>
      </c>
      <c r="C801" t="inlineStr">
        <is>
          <t>Viande bovine</t>
        </is>
      </c>
      <c r="D801" t="inlineStr">
        <is>
          <t>France</t>
        </is>
      </c>
      <c r="E801" t="inlineStr">
        <is>
          <t>2023</t>
        </is>
      </c>
      <c r="F801" t="inlineStr">
        <is>
          <t>kt</t>
        </is>
      </c>
      <c r="G801" t="inlineStr"/>
      <c r="H801" t="inlineStr"/>
      <c r="I801" t="inlineStr"/>
      <c r="J801" t="inlineStr"/>
      <c r="K801" t="inlineStr"/>
      <c r="L801" t="inlineStr"/>
      <c r="M801" t="inlineStr"/>
      <c r="N801" t="n">
        <v>716</v>
      </c>
      <c r="O801" t="inlineStr"/>
      <c r="P801" t="inlineStr"/>
      <c r="Q801" t="inlineStr"/>
      <c r="R801" t="inlineStr"/>
      <c r="S801" t="inlineStr"/>
      <c r="T801" t="n">
        <v>0</v>
      </c>
      <c r="U801" t="n">
        <v>500000000</v>
      </c>
      <c r="V801" t="inlineStr"/>
      <c r="W801" t="inlineStr">
        <is>
          <t>déterminé</t>
        </is>
      </c>
    </row>
    <row r="802" ht="15" customHeight="1">
      <c r="A802" s="154" t="inlineStr">
        <is>
          <t>Morceaux</t>
        </is>
      </c>
      <c r="B802" t="inlineStr">
        <is>
          <t>Débouchés</t>
        </is>
      </c>
      <c r="C802" t="inlineStr">
        <is>
          <t>Viande bovine</t>
        </is>
      </c>
      <c r="D802" t="inlineStr">
        <is>
          <t>France</t>
        </is>
      </c>
      <c r="E802" t="inlineStr">
        <is>
          <t>2023</t>
        </is>
      </c>
      <c r="F802" t="inlineStr">
        <is>
          <t>kt</t>
        </is>
      </c>
      <c r="G802" t="inlineStr"/>
      <c r="H802" t="inlineStr"/>
      <c r="I802" t="inlineStr"/>
      <c r="J802" t="inlineStr"/>
      <c r="K802" t="inlineStr"/>
      <c r="L802" t="inlineStr"/>
      <c r="M802" t="inlineStr"/>
      <c r="N802" t="n">
        <v>716</v>
      </c>
      <c r="O802" t="inlineStr"/>
      <c r="P802" t="inlineStr"/>
      <c r="Q802" t="inlineStr"/>
      <c r="R802" t="inlineStr"/>
      <c r="S802" t="inlineStr"/>
      <c r="T802" t="n">
        <v>0</v>
      </c>
      <c r="U802" t="n">
        <v>500000000</v>
      </c>
      <c r="V802" t="inlineStr"/>
      <c r="W802" t="inlineStr">
        <is>
          <t>déterminé</t>
        </is>
      </c>
    </row>
    <row r="803" ht="15" customHeight="1">
      <c r="A803" s="154" t="inlineStr">
        <is>
          <t>Morceaux, frais</t>
        </is>
      </c>
      <c r="B803" t="inlineStr">
        <is>
          <t>Vente directe et autoconsommation</t>
        </is>
      </c>
      <c r="C803" t="inlineStr">
        <is>
          <t>Viande bovine</t>
        </is>
      </c>
      <c r="D803" t="inlineStr">
        <is>
          <t>France</t>
        </is>
      </c>
      <c r="E803" t="inlineStr">
        <is>
          <t>2023</t>
        </is>
      </c>
      <c r="F803" t="inlineStr">
        <is>
          <t>kt</t>
        </is>
      </c>
      <c r="G803" t="inlineStr"/>
      <c r="H803" t="inlineStr"/>
      <c r="I803" t="inlineStr"/>
      <c r="J803" t="inlineStr"/>
      <c r="K803" t="inlineStr"/>
      <c r="L803" t="inlineStr"/>
      <c r="M803" t="inlineStr"/>
      <c r="N803" t="n">
        <v>20.8</v>
      </c>
      <c r="O803" t="n">
        <v>0</v>
      </c>
      <c r="P803" t="n">
        <v>45.2</v>
      </c>
      <c r="Q803" t="inlineStr"/>
      <c r="R803" t="inlineStr"/>
      <c r="S803" t="inlineStr"/>
      <c r="T803" t="n">
        <v>0</v>
      </c>
      <c r="U803" t="n">
        <v>500000000</v>
      </c>
      <c r="V803" t="inlineStr"/>
      <c r="W803" t="inlineStr">
        <is>
          <t>libre</t>
        </is>
      </c>
    </row>
    <row r="804" ht="15" customHeight="1">
      <c r="A804" s="154" t="inlineStr">
        <is>
          <t>Morceaux, frais</t>
        </is>
      </c>
      <c r="B804" t="inlineStr">
        <is>
          <t>GMS</t>
        </is>
      </c>
      <c r="C804" t="inlineStr">
        <is>
          <t>Viande bovine</t>
        </is>
      </c>
      <c r="D804" t="inlineStr">
        <is>
          <t>France</t>
        </is>
      </c>
      <c r="E804" t="inlineStr">
        <is>
          <t>2023</t>
        </is>
      </c>
      <c r="F804" t="inlineStr">
        <is>
          <t>kt</t>
        </is>
      </c>
      <c r="G804" t="inlineStr"/>
      <c r="H804" t="inlineStr"/>
      <c r="I804" t="inlineStr"/>
      <c r="J804" t="inlineStr"/>
      <c r="K804" t="inlineStr"/>
      <c r="L804" t="inlineStr"/>
      <c r="M804" t="inlineStr"/>
      <c r="N804" t="n">
        <v>146</v>
      </c>
      <c r="O804" t="n">
        <v>0</v>
      </c>
      <c r="P804" t="n">
        <v>426</v>
      </c>
      <c r="Q804" t="inlineStr"/>
      <c r="R804" t="inlineStr"/>
      <c r="S804" t="inlineStr"/>
      <c r="T804" t="n">
        <v>0</v>
      </c>
      <c r="U804" t="n">
        <v>500000000</v>
      </c>
      <c r="V804" t="inlineStr"/>
      <c r="W804" t="inlineStr">
        <is>
          <t>libre</t>
        </is>
      </c>
    </row>
    <row r="805" ht="15" customHeight="1">
      <c r="A805" s="154" t="inlineStr">
        <is>
          <t>Morceaux, frais</t>
        </is>
      </c>
      <c r="B805" t="inlineStr">
        <is>
          <t>Boucherie</t>
        </is>
      </c>
      <c r="C805" t="inlineStr">
        <is>
          <t>Viande bovine</t>
        </is>
      </c>
      <c r="D805" t="inlineStr">
        <is>
          <t>France</t>
        </is>
      </c>
      <c r="E805" t="inlineStr">
        <is>
          <t>2023</t>
        </is>
      </c>
      <c r="F805" t="inlineStr">
        <is>
          <t>kt</t>
        </is>
      </c>
      <c r="G805" t="inlineStr"/>
      <c r="H805" t="inlineStr"/>
      <c r="I805" t="inlineStr"/>
      <c r="J805" t="inlineStr"/>
      <c r="K805" t="inlineStr"/>
      <c r="L805" t="inlineStr"/>
      <c r="M805" t="inlineStr"/>
      <c r="N805" t="n">
        <v>66.3</v>
      </c>
      <c r="O805" t="n">
        <v>0</v>
      </c>
      <c r="P805" t="n">
        <v>148</v>
      </c>
      <c r="Q805" t="inlineStr"/>
      <c r="R805" t="inlineStr"/>
      <c r="S805" t="inlineStr"/>
      <c r="T805" t="n">
        <v>0</v>
      </c>
      <c r="U805" t="n">
        <v>500000000</v>
      </c>
      <c r="V805" t="inlineStr"/>
      <c r="W805" t="inlineStr">
        <is>
          <t>libre</t>
        </is>
      </c>
    </row>
    <row r="806" ht="15" customHeight="1">
      <c r="A806" s="154" t="inlineStr">
        <is>
          <t>Morceaux, frais</t>
        </is>
      </c>
      <c r="B806" t="inlineStr">
        <is>
          <t>RHD</t>
        </is>
      </c>
      <c r="C806" t="inlineStr">
        <is>
          <t>Viande bovine</t>
        </is>
      </c>
      <c r="D806" t="inlineStr">
        <is>
          <t>France</t>
        </is>
      </c>
      <c r="E806" t="inlineStr">
        <is>
          <t>2023</t>
        </is>
      </c>
      <c r="F806" t="inlineStr">
        <is>
          <t>kt</t>
        </is>
      </c>
      <c r="G806" t="inlineStr"/>
      <c r="H806" t="inlineStr"/>
      <c r="I806" t="inlineStr"/>
      <c r="J806" t="inlineStr"/>
      <c r="K806" t="inlineStr"/>
      <c r="L806" t="inlineStr"/>
      <c r="M806" t="inlineStr"/>
      <c r="N806" t="n">
        <v>133</v>
      </c>
      <c r="O806" t="n">
        <v>0</v>
      </c>
      <c r="P806" t="n">
        <v>266</v>
      </c>
      <c r="Q806" t="inlineStr"/>
      <c r="R806" t="inlineStr"/>
      <c r="S806" t="inlineStr"/>
      <c r="T806" t="n">
        <v>0</v>
      </c>
      <c r="U806" t="n">
        <v>500000000</v>
      </c>
      <c r="V806" t="inlineStr"/>
      <c r="W806" t="inlineStr">
        <is>
          <t>libre</t>
        </is>
      </c>
    </row>
    <row r="807" ht="15" customHeight="1">
      <c r="A807" s="154" t="inlineStr">
        <is>
          <t>Morceaux, frais</t>
        </is>
      </c>
      <c r="B807" t="inlineStr">
        <is>
          <t>Autres IAA</t>
        </is>
      </c>
      <c r="C807" t="inlineStr">
        <is>
          <t>Viande bovine</t>
        </is>
      </c>
      <c r="D807" t="inlineStr">
        <is>
          <t>France</t>
        </is>
      </c>
      <c r="E807" t="inlineStr">
        <is>
          <t>2023</t>
        </is>
      </c>
      <c r="F807" t="inlineStr">
        <is>
          <t>kt</t>
        </is>
      </c>
      <c r="G807" t="inlineStr"/>
      <c r="H807" t="inlineStr"/>
      <c r="I807" t="inlineStr"/>
      <c r="J807" t="inlineStr"/>
      <c r="K807" t="inlineStr"/>
      <c r="L807" t="inlineStr"/>
      <c r="M807" t="inlineStr"/>
      <c r="N807" t="n">
        <v>67</v>
      </c>
      <c r="O807" t="n">
        <v>0</v>
      </c>
      <c r="P807" t="n">
        <v>107</v>
      </c>
      <c r="Q807" t="inlineStr"/>
      <c r="R807" t="inlineStr"/>
      <c r="S807" t="inlineStr"/>
      <c r="T807" t="n">
        <v>0</v>
      </c>
      <c r="U807" t="n">
        <v>500000000</v>
      </c>
      <c r="V807" t="inlineStr"/>
      <c r="W807" t="inlineStr">
        <is>
          <t>libre</t>
        </is>
      </c>
    </row>
    <row r="808" ht="15" customHeight="1">
      <c r="A808" s="154" t="inlineStr">
        <is>
          <t>Morceaux, frais</t>
        </is>
      </c>
      <c r="B808" t="inlineStr">
        <is>
          <t>Export</t>
        </is>
      </c>
      <c r="C808" t="inlineStr">
        <is>
          <t>Viande bovine</t>
        </is>
      </c>
      <c r="D808" t="inlineStr">
        <is>
          <t>France</t>
        </is>
      </c>
      <c r="E808" t="inlineStr">
        <is>
          <t>2023</t>
        </is>
      </c>
      <c r="F808" t="inlineStr">
        <is>
          <t>kt</t>
        </is>
      </c>
      <c r="G808" t="inlineStr">
        <is>
          <t>Exportation de morceaux frais = 119  (Douanes - Eurostat)</t>
        </is>
      </c>
      <c r="H808" t="inlineStr">
        <is>
          <t>Douanes - Eurostat</t>
        </is>
      </c>
      <c r="I808" t="inlineStr"/>
      <c r="J808" t="inlineStr">
        <is>
          <t>Volume</t>
        </is>
      </c>
      <c r="K808" t="inlineStr">
        <is>
          <t>Exportation de morceaux frais</t>
        </is>
      </c>
      <c r="L808" t="inlineStr">
        <is>
          <t>Echanges - Eurostat</t>
        </is>
      </c>
      <c r="M808" t="inlineStr">
        <is>
          <t>Très élevée</t>
        </is>
      </c>
      <c r="N808" t="n">
        <v>119</v>
      </c>
      <c r="O808" t="inlineStr"/>
      <c r="P808" t="inlineStr"/>
      <c r="Q808" t="n">
        <v>118.81</v>
      </c>
      <c r="R808" t="n">
        <v>5.94</v>
      </c>
      <c r="S808" t="n">
        <v>0.1</v>
      </c>
      <c r="T808" t="n">
        <v>0</v>
      </c>
      <c r="U808" t="n">
        <v>500000000</v>
      </c>
      <c r="V808" t="n">
        <v>0</v>
      </c>
      <c r="W808" t="inlineStr">
        <is>
          <t>mesuré</t>
        </is>
      </c>
    </row>
    <row r="809" ht="15" customHeight="1">
      <c r="A809" s="154" t="inlineStr">
        <is>
          <t>Morceaux, frais</t>
        </is>
      </c>
      <c r="B809" t="inlineStr">
        <is>
          <t>Alimentation humaine</t>
        </is>
      </c>
      <c r="C809" t="inlineStr">
        <is>
          <t>Viande bovine</t>
        </is>
      </c>
      <c r="D809" t="inlineStr">
        <is>
          <t>France</t>
        </is>
      </c>
      <c r="E809" t="inlineStr">
        <is>
          <t>2023</t>
        </is>
      </c>
      <c r="F809" t="inlineStr">
        <is>
          <t>kt</t>
        </is>
      </c>
      <c r="G809" t="inlineStr"/>
      <c r="H809" t="inlineStr"/>
      <c r="I809" t="inlineStr"/>
      <c r="J809" t="inlineStr"/>
      <c r="K809" t="inlineStr"/>
      <c r="L809" t="inlineStr"/>
      <c r="M809" t="inlineStr"/>
      <c r="N809" t="n">
        <v>433</v>
      </c>
      <c r="O809" t="inlineStr"/>
      <c r="P809" t="inlineStr"/>
      <c r="Q809" t="inlineStr"/>
      <c r="R809" t="inlineStr"/>
      <c r="S809" t="inlineStr"/>
      <c r="T809" t="n">
        <v>0</v>
      </c>
      <c r="U809" t="n">
        <v>500000000</v>
      </c>
      <c r="V809" t="inlineStr"/>
      <c r="W809" t="inlineStr">
        <is>
          <t>déterminé</t>
        </is>
      </c>
    </row>
    <row r="810" ht="15" customHeight="1">
      <c r="A810" s="154" t="inlineStr">
        <is>
          <t>Morceaux, frais</t>
        </is>
      </c>
      <c r="B810" t="inlineStr">
        <is>
          <t>Circuits spécialisés</t>
        </is>
      </c>
      <c r="C810" t="inlineStr">
        <is>
          <t>Viande bovine</t>
        </is>
      </c>
      <c r="D810" t="inlineStr">
        <is>
          <t>France</t>
        </is>
      </c>
      <c r="E810" t="inlineStr">
        <is>
          <t>2023</t>
        </is>
      </c>
      <c r="F810" t="inlineStr">
        <is>
          <t>kt</t>
        </is>
      </c>
      <c r="G810" t="inlineStr"/>
      <c r="H810" t="inlineStr"/>
      <c r="I810" t="inlineStr"/>
      <c r="J810" t="inlineStr"/>
      <c r="K810" t="inlineStr"/>
      <c r="L810" t="inlineStr"/>
      <c r="M810" t="inlineStr"/>
      <c r="N810" t="n">
        <v>66.3</v>
      </c>
      <c r="O810" t="n">
        <v>0</v>
      </c>
      <c r="P810" t="n">
        <v>148</v>
      </c>
      <c r="Q810" t="inlineStr"/>
      <c r="R810" t="inlineStr"/>
      <c r="S810" t="inlineStr"/>
      <c r="T810" t="n">
        <v>0</v>
      </c>
      <c r="U810" t="n">
        <v>500000000</v>
      </c>
      <c r="V810" t="inlineStr"/>
      <c r="W810" t="inlineStr">
        <is>
          <t>libre</t>
        </is>
      </c>
    </row>
    <row r="811" ht="15" customHeight="1">
      <c r="A811" s="154" t="inlineStr">
        <is>
          <t>Morceaux, frais</t>
        </is>
      </c>
      <c r="B811" t="inlineStr">
        <is>
          <t>Ménages</t>
        </is>
      </c>
      <c r="C811" t="inlineStr">
        <is>
          <t>Viande bovine</t>
        </is>
      </c>
      <c r="D811" t="inlineStr">
        <is>
          <t>France</t>
        </is>
      </c>
      <c r="E811" t="inlineStr">
        <is>
          <t>2023</t>
        </is>
      </c>
      <c r="F811" t="inlineStr">
        <is>
          <t>kt</t>
        </is>
      </c>
      <c r="G811" t="inlineStr"/>
      <c r="H811" t="inlineStr"/>
      <c r="I811" t="inlineStr"/>
      <c r="J811" t="inlineStr"/>
      <c r="K811" t="inlineStr"/>
      <c r="L811" t="inlineStr"/>
      <c r="M811" t="inlineStr"/>
      <c r="N811" t="n">
        <v>212</v>
      </c>
      <c r="O811" t="n">
        <v>15</v>
      </c>
      <c r="P811" t="n">
        <v>426</v>
      </c>
      <c r="Q811" t="inlineStr"/>
      <c r="R811" t="inlineStr"/>
      <c r="S811" t="inlineStr"/>
      <c r="T811" t="n">
        <v>0</v>
      </c>
      <c r="U811" t="n">
        <v>500000000</v>
      </c>
      <c r="V811" t="inlineStr"/>
      <c r="W811" t="inlineStr">
        <is>
          <t>libre</t>
        </is>
      </c>
    </row>
    <row r="812" ht="15" customHeight="1">
      <c r="A812" s="154" t="inlineStr">
        <is>
          <t>Morceaux, frais</t>
        </is>
      </c>
      <c r="B812" t="inlineStr">
        <is>
          <t>Circuits généralistes</t>
        </is>
      </c>
      <c r="C812" t="inlineStr">
        <is>
          <t>Viande bovine</t>
        </is>
      </c>
      <c r="D812" t="inlineStr">
        <is>
          <t>France</t>
        </is>
      </c>
      <c r="E812" t="inlineStr">
        <is>
          <t>2023</t>
        </is>
      </c>
      <c r="F812" t="inlineStr">
        <is>
          <t>kt</t>
        </is>
      </c>
      <c r="G812" t="inlineStr"/>
      <c r="H812" t="inlineStr"/>
      <c r="I812" t="inlineStr"/>
      <c r="J812" t="inlineStr"/>
      <c r="K812" t="inlineStr"/>
      <c r="L812" t="inlineStr"/>
      <c r="M812" t="inlineStr"/>
      <c r="N812" t="n">
        <v>146</v>
      </c>
      <c r="O812" t="n">
        <v>0</v>
      </c>
      <c r="P812" t="n">
        <v>426</v>
      </c>
      <c r="Q812" t="inlineStr"/>
      <c r="R812" t="inlineStr"/>
      <c r="S812" t="inlineStr"/>
      <c r="T812" t="n">
        <v>0</v>
      </c>
      <c r="U812" t="n">
        <v>500000000</v>
      </c>
      <c r="V812" t="inlineStr"/>
      <c r="W812" t="inlineStr">
        <is>
          <t>libre</t>
        </is>
      </c>
    </row>
    <row r="813" ht="15" customHeight="1">
      <c r="A813" s="154" t="inlineStr">
        <is>
          <t>Morceaux, frais</t>
        </is>
      </c>
      <c r="B813" t="inlineStr">
        <is>
          <t>Usages alimentaires</t>
        </is>
      </c>
      <c r="C813" t="inlineStr">
        <is>
          <t>Viande bovine</t>
        </is>
      </c>
      <c r="D813" t="inlineStr">
        <is>
          <t>France</t>
        </is>
      </c>
      <c r="E813" t="inlineStr">
        <is>
          <t>2023</t>
        </is>
      </c>
      <c r="F813" t="inlineStr">
        <is>
          <t>kt</t>
        </is>
      </c>
      <c r="G813" t="inlineStr"/>
      <c r="H813" t="inlineStr"/>
      <c r="I813" t="inlineStr"/>
      <c r="J813" t="inlineStr"/>
      <c r="K813" t="inlineStr"/>
      <c r="L813" t="inlineStr"/>
      <c r="M813" t="inlineStr"/>
      <c r="N813" t="n">
        <v>433</v>
      </c>
      <c r="O813" t="inlineStr"/>
      <c r="P813" t="inlineStr"/>
      <c r="Q813" t="inlineStr"/>
      <c r="R813" t="inlineStr"/>
      <c r="S813" t="inlineStr"/>
      <c r="T813" t="n">
        <v>0</v>
      </c>
      <c r="U813" t="n">
        <v>500000000</v>
      </c>
      <c r="V813" t="inlineStr"/>
      <c r="W813" t="inlineStr">
        <is>
          <t>déterminé</t>
        </is>
      </c>
    </row>
    <row r="814" ht="15" customHeight="1">
      <c r="A814" s="154" t="inlineStr">
        <is>
          <t>Morceaux, frais</t>
        </is>
      </c>
      <c r="B814" t="inlineStr">
        <is>
          <t>Débouchés</t>
        </is>
      </c>
      <c r="C814" t="inlineStr">
        <is>
          <t>Viande bovine</t>
        </is>
      </c>
      <c r="D814" t="inlineStr">
        <is>
          <t>France</t>
        </is>
      </c>
      <c r="E814" t="inlineStr">
        <is>
          <t>2023</t>
        </is>
      </c>
      <c r="F814" t="inlineStr">
        <is>
          <t>kt</t>
        </is>
      </c>
      <c r="G814" t="inlineStr"/>
      <c r="H814" t="inlineStr"/>
      <c r="I814" t="inlineStr"/>
      <c r="J814" t="inlineStr"/>
      <c r="K814" t="inlineStr"/>
      <c r="L814" t="inlineStr"/>
      <c r="M814" t="inlineStr"/>
      <c r="N814" t="n">
        <v>433</v>
      </c>
      <c r="O814" t="inlineStr"/>
      <c r="P814" t="inlineStr"/>
      <c r="Q814" t="inlineStr"/>
      <c r="R814" t="inlineStr"/>
      <c r="S814" t="inlineStr"/>
      <c r="T814" t="n">
        <v>0</v>
      </c>
      <c r="U814" t="n">
        <v>500000000</v>
      </c>
      <c r="V814" t="inlineStr"/>
      <c r="W814" t="inlineStr">
        <is>
          <t>déterminé</t>
        </is>
      </c>
    </row>
    <row r="815" ht="15" customHeight="1">
      <c r="A815" s="154" t="inlineStr">
        <is>
          <t>Morceaux, congelés</t>
        </is>
      </c>
      <c r="B815" t="inlineStr">
        <is>
          <t>Vente directe et autoconsommation</t>
        </is>
      </c>
      <c r="C815" t="inlineStr">
        <is>
          <t>Viande bovine</t>
        </is>
      </c>
      <c r="D815" t="inlineStr">
        <is>
          <t>France</t>
        </is>
      </c>
      <c r="E815" t="inlineStr">
        <is>
          <t>2023</t>
        </is>
      </c>
      <c r="F815" t="inlineStr">
        <is>
          <t>kt</t>
        </is>
      </c>
      <c r="G815" t="inlineStr"/>
      <c r="H815" t="inlineStr"/>
      <c r="I815" t="inlineStr"/>
      <c r="J815" t="inlineStr"/>
      <c r="K815" t="inlineStr"/>
      <c r="L815" t="inlineStr"/>
      <c r="M815" t="inlineStr"/>
      <c r="N815" t="n">
        <v>12.3</v>
      </c>
      <c r="O815" t="n">
        <v>0</v>
      </c>
      <c r="P815" t="n">
        <v>45.2</v>
      </c>
      <c r="Q815" t="inlineStr"/>
      <c r="R815" t="inlineStr"/>
      <c r="S815" t="inlineStr"/>
      <c r="T815" t="n">
        <v>0</v>
      </c>
      <c r="U815" t="n">
        <v>500000000</v>
      </c>
      <c r="V815" t="inlineStr"/>
      <c r="W815" t="inlineStr">
        <is>
          <t>libre</t>
        </is>
      </c>
    </row>
    <row r="816" ht="15" customHeight="1">
      <c r="A816" s="154" t="inlineStr">
        <is>
          <t>Morceaux, congelés</t>
        </is>
      </c>
      <c r="B816" t="inlineStr">
        <is>
          <t>GMS</t>
        </is>
      </c>
      <c r="C816" t="inlineStr">
        <is>
          <t>Viande bovine</t>
        </is>
      </c>
      <c r="D816" t="inlineStr">
        <is>
          <t>France</t>
        </is>
      </c>
      <c r="E816" t="inlineStr">
        <is>
          <t>2023</t>
        </is>
      </c>
      <c r="F816" t="inlineStr">
        <is>
          <t>kt</t>
        </is>
      </c>
      <c r="G816" t="inlineStr"/>
      <c r="H816" t="inlineStr"/>
      <c r="I816" t="inlineStr"/>
      <c r="J816" t="inlineStr"/>
      <c r="K816" t="inlineStr"/>
      <c r="L816" t="inlineStr"/>
      <c r="M816" t="inlineStr"/>
      <c r="N816" t="n">
        <v>132</v>
      </c>
      <c r="O816" t="n">
        <v>0</v>
      </c>
      <c r="P816" t="n">
        <v>283</v>
      </c>
      <c r="Q816" t="inlineStr"/>
      <c r="R816" t="inlineStr"/>
      <c r="S816" t="inlineStr"/>
      <c r="T816" t="n">
        <v>0</v>
      </c>
      <c r="U816" t="n">
        <v>500000000</v>
      </c>
      <c r="V816" t="inlineStr"/>
      <c r="W816" t="inlineStr">
        <is>
          <t>libre</t>
        </is>
      </c>
    </row>
    <row r="817" ht="15" customHeight="1">
      <c r="A817" s="154" t="inlineStr">
        <is>
          <t>Morceaux, congelés</t>
        </is>
      </c>
      <c r="B817" t="inlineStr">
        <is>
          <t>Boucherie</t>
        </is>
      </c>
      <c r="C817" t="inlineStr">
        <is>
          <t>Viande bovine</t>
        </is>
      </c>
      <c r="D817" t="inlineStr">
        <is>
          <t>France</t>
        </is>
      </c>
      <c r="E817" t="inlineStr">
        <is>
          <t>2023</t>
        </is>
      </c>
      <c r="F817" t="inlineStr">
        <is>
          <t>kt</t>
        </is>
      </c>
      <c r="G817" t="inlineStr"/>
      <c r="H817" t="inlineStr"/>
      <c r="I817" t="inlineStr"/>
      <c r="J817" t="inlineStr"/>
      <c r="K817" t="inlineStr"/>
      <c r="L817" t="inlineStr"/>
      <c r="M817" t="inlineStr"/>
      <c r="N817" t="n">
        <v>52.1</v>
      </c>
      <c r="O817" t="n">
        <v>0</v>
      </c>
      <c r="P817" t="n">
        <v>148</v>
      </c>
      <c r="Q817" t="inlineStr"/>
      <c r="R817" t="inlineStr"/>
      <c r="S817" t="inlineStr"/>
      <c r="T817" t="n">
        <v>0</v>
      </c>
      <c r="U817" t="n">
        <v>500000000</v>
      </c>
      <c r="V817" t="inlineStr"/>
      <c r="W817" t="inlineStr">
        <is>
          <t>libre</t>
        </is>
      </c>
    </row>
    <row r="818" ht="15" customHeight="1">
      <c r="A818" s="154" t="inlineStr">
        <is>
          <t>Morceaux, congelés</t>
        </is>
      </c>
      <c r="B818" t="inlineStr">
        <is>
          <t>RHD</t>
        </is>
      </c>
      <c r="C818" t="inlineStr">
        <is>
          <t>Viande bovine</t>
        </is>
      </c>
      <c r="D818" t="inlineStr">
        <is>
          <t>France</t>
        </is>
      </c>
      <c r="E818" t="inlineStr">
        <is>
          <t>2023</t>
        </is>
      </c>
      <c r="F818" t="inlineStr">
        <is>
          <t>kt</t>
        </is>
      </c>
      <c r="G818" t="inlineStr"/>
      <c r="H818" t="inlineStr"/>
      <c r="I818" t="inlineStr"/>
      <c r="J818" t="inlineStr"/>
      <c r="K818" t="inlineStr"/>
      <c r="L818" t="inlineStr"/>
      <c r="M818" t="inlineStr"/>
      <c r="N818" t="n">
        <v>76.5</v>
      </c>
      <c r="O818" t="n">
        <v>0</v>
      </c>
      <c r="P818" t="n">
        <v>266</v>
      </c>
      <c r="Q818" t="inlineStr"/>
      <c r="R818" t="inlineStr"/>
      <c r="S818" t="inlineStr"/>
      <c r="T818" t="n">
        <v>0</v>
      </c>
      <c r="U818" t="n">
        <v>500000000</v>
      </c>
      <c r="V818" t="inlineStr"/>
      <c r="W818" t="inlineStr">
        <is>
          <t>libre</t>
        </is>
      </c>
    </row>
    <row r="819" ht="15" customHeight="1">
      <c r="A819" s="154" t="inlineStr">
        <is>
          <t>Morceaux, congelés</t>
        </is>
      </c>
      <c r="B819" t="inlineStr">
        <is>
          <t>Autres IAA</t>
        </is>
      </c>
      <c r="C819" t="inlineStr">
        <is>
          <t>Viande bovine</t>
        </is>
      </c>
      <c r="D819" t="inlineStr">
        <is>
          <t>France</t>
        </is>
      </c>
      <c r="E819" t="inlineStr">
        <is>
          <t>2023</t>
        </is>
      </c>
      <c r="F819" t="inlineStr">
        <is>
          <t>kt</t>
        </is>
      </c>
      <c r="G819" t="inlineStr"/>
      <c r="H819" t="inlineStr"/>
      <c r="I819" t="inlineStr"/>
      <c r="J819" t="inlineStr"/>
      <c r="K819" t="inlineStr"/>
      <c r="L819" t="inlineStr"/>
      <c r="M819" t="inlineStr"/>
      <c r="N819" t="n">
        <v>10.1</v>
      </c>
      <c r="O819" t="n">
        <v>0</v>
      </c>
      <c r="P819" t="n">
        <v>107</v>
      </c>
      <c r="Q819" t="inlineStr"/>
      <c r="R819" t="inlineStr"/>
      <c r="S819" t="inlineStr"/>
      <c r="T819" t="n">
        <v>0</v>
      </c>
      <c r="U819" t="n">
        <v>500000000</v>
      </c>
      <c r="V819" t="inlineStr"/>
      <c r="W819" t="inlineStr">
        <is>
          <t>libre</t>
        </is>
      </c>
    </row>
    <row r="820" ht="15" customHeight="1">
      <c r="A820" s="154" t="inlineStr">
        <is>
          <t>Morceaux, congelés</t>
        </is>
      </c>
      <c r="B820" t="inlineStr">
        <is>
          <t>Export</t>
        </is>
      </c>
      <c r="C820" t="inlineStr">
        <is>
          <t>Viande bovine</t>
        </is>
      </c>
      <c r="D820" t="inlineStr">
        <is>
          <t>France</t>
        </is>
      </c>
      <c r="E820" t="inlineStr">
        <is>
          <t>2023</t>
        </is>
      </c>
      <c r="F820" t="inlineStr">
        <is>
          <t>kt</t>
        </is>
      </c>
      <c r="G820" t="inlineStr">
        <is>
          <t>Exportation de morceaux congelés = 22  (Douanes - Eurostat)</t>
        </is>
      </c>
      <c r="H820" t="inlineStr">
        <is>
          <t>Douanes - Eurostat</t>
        </is>
      </c>
      <c r="I820" t="inlineStr"/>
      <c r="J820" t="inlineStr">
        <is>
          <t>Volume</t>
        </is>
      </c>
      <c r="K820" t="inlineStr">
        <is>
          <t>Exportation de morceaux congelés</t>
        </is>
      </c>
      <c r="L820" t="inlineStr">
        <is>
          <t>Echanges - Eurostat</t>
        </is>
      </c>
      <c r="M820" t="inlineStr">
        <is>
          <t>Très élevée</t>
        </is>
      </c>
      <c r="N820" t="n">
        <v>22.2</v>
      </c>
      <c r="O820" t="inlineStr"/>
      <c r="P820" t="inlineStr"/>
      <c r="Q820" t="n">
        <v>22.21</v>
      </c>
      <c r="R820" t="n">
        <v>1.11</v>
      </c>
      <c r="S820" t="n">
        <v>0.1</v>
      </c>
      <c r="T820" t="n">
        <v>0</v>
      </c>
      <c r="U820" t="n">
        <v>500000000</v>
      </c>
      <c r="V820" t="n">
        <v>0</v>
      </c>
      <c r="W820" t="inlineStr">
        <is>
          <t>mesuré</t>
        </is>
      </c>
    </row>
    <row r="821" ht="15" customHeight="1">
      <c r="A821" s="154" t="inlineStr">
        <is>
          <t>Morceaux, congelés</t>
        </is>
      </c>
      <c r="B821" t="inlineStr">
        <is>
          <t>Alimentation humaine</t>
        </is>
      </c>
      <c r="C821" t="inlineStr">
        <is>
          <t>Viande bovine</t>
        </is>
      </c>
      <c r="D821" t="inlineStr">
        <is>
          <t>France</t>
        </is>
      </c>
      <c r="E821" t="inlineStr">
        <is>
          <t>2023</t>
        </is>
      </c>
      <c r="F821" t="inlineStr">
        <is>
          <t>kt</t>
        </is>
      </c>
      <c r="G821" t="inlineStr"/>
      <c r="H821" t="inlineStr"/>
      <c r="I821" t="inlineStr"/>
      <c r="J821" t="inlineStr"/>
      <c r="K821" t="inlineStr"/>
      <c r="L821" t="inlineStr"/>
      <c r="M821" t="inlineStr"/>
      <c r="N821" t="n">
        <v>283</v>
      </c>
      <c r="O821" t="inlineStr"/>
      <c r="P821" t="inlineStr"/>
      <c r="Q821" t="inlineStr"/>
      <c r="R821" t="inlineStr"/>
      <c r="S821" t="inlineStr"/>
      <c r="T821" t="n">
        <v>0</v>
      </c>
      <c r="U821" t="n">
        <v>500000000</v>
      </c>
      <c r="V821" t="inlineStr"/>
      <c r="W821" t="inlineStr">
        <is>
          <t>déterminé</t>
        </is>
      </c>
    </row>
    <row r="822" ht="15" customHeight="1">
      <c r="A822" s="154" t="inlineStr">
        <is>
          <t>Morceaux, congelés</t>
        </is>
      </c>
      <c r="B822" t="inlineStr">
        <is>
          <t>Circuits spécialisés</t>
        </is>
      </c>
      <c r="C822" t="inlineStr">
        <is>
          <t>Viande bovine</t>
        </is>
      </c>
      <c r="D822" t="inlineStr">
        <is>
          <t>France</t>
        </is>
      </c>
      <c r="E822" t="inlineStr">
        <is>
          <t>2023</t>
        </is>
      </c>
      <c r="F822" t="inlineStr">
        <is>
          <t>kt</t>
        </is>
      </c>
      <c r="G822" t="inlineStr"/>
      <c r="H822" t="inlineStr"/>
      <c r="I822" t="inlineStr"/>
      <c r="J822" t="inlineStr"/>
      <c r="K822" t="inlineStr"/>
      <c r="L822" t="inlineStr"/>
      <c r="M822" t="inlineStr"/>
      <c r="N822" t="n">
        <v>52.1</v>
      </c>
      <c r="O822" t="n">
        <v>0</v>
      </c>
      <c r="P822" t="n">
        <v>148</v>
      </c>
      <c r="Q822" t="inlineStr"/>
      <c r="R822" t="inlineStr"/>
      <c r="S822" t="inlineStr"/>
      <c r="T822" t="n">
        <v>0</v>
      </c>
      <c r="U822" t="n">
        <v>500000000</v>
      </c>
      <c r="V822" t="inlineStr"/>
      <c r="W822" t="inlineStr">
        <is>
          <t>libre</t>
        </is>
      </c>
    </row>
    <row r="823" ht="15" customHeight="1">
      <c r="A823" s="154" t="inlineStr">
        <is>
          <t>Morceaux, congelés</t>
        </is>
      </c>
      <c r="B823" t="inlineStr">
        <is>
          <t>Ménages</t>
        </is>
      </c>
      <c r="C823" t="inlineStr">
        <is>
          <t>Viande bovine</t>
        </is>
      </c>
      <c r="D823" t="inlineStr">
        <is>
          <t>France</t>
        </is>
      </c>
      <c r="E823" t="inlineStr">
        <is>
          <t>2023</t>
        </is>
      </c>
      <c r="F823" t="inlineStr">
        <is>
          <t>kt</t>
        </is>
      </c>
      <c r="G823" t="inlineStr"/>
      <c r="H823" t="inlineStr"/>
      <c r="I823" t="inlineStr"/>
      <c r="J823" t="inlineStr"/>
      <c r="K823" t="inlineStr"/>
      <c r="L823" t="inlineStr"/>
      <c r="M823" t="inlineStr"/>
      <c r="N823" t="n">
        <v>184</v>
      </c>
      <c r="O823" t="n">
        <v>0</v>
      </c>
      <c r="P823" t="n">
        <v>283</v>
      </c>
      <c r="Q823" t="inlineStr"/>
      <c r="R823" t="inlineStr"/>
      <c r="S823" t="inlineStr"/>
      <c r="T823" t="n">
        <v>0</v>
      </c>
      <c r="U823" t="n">
        <v>500000000</v>
      </c>
      <c r="V823" t="inlineStr"/>
      <c r="W823" t="inlineStr">
        <is>
          <t>libre</t>
        </is>
      </c>
    </row>
    <row r="824" ht="15" customHeight="1">
      <c r="A824" s="154" t="inlineStr">
        <is>
          <t>Morceaux, congelés</t>
        </is>
      </c>
      <c r="B824" t="inlineStr">
        <is>
          <t>Circuits généralistes</t>
        </is>
      </c>
      <c r="C824" t="inlineStr">
        <is>
          <t>Viande bovine</t>
        </is>
      </c>
      <c r="D824" t="inlineStr">
        <is>
          <t>France</t>
        </is>
      </c>
      <c r="E824" t="inlineStr">
        <is>
          <t>2023</t>
        </is>
      </c>
      <c r="F824" t="inlineStr">
        <is>
          <t>kt</t>
        </is>
      </c>
      <c r="G824" t="inlineStr"/>
      <c r="H824" t="inlineStr"/>
      <c r="I824" t="inlineStr"/>
      <c r="J824" t="inlineStr"/>
      <c r="K824" t="inlineStr"/>
      <c r="L824" t="inlineStr"/>
      <c r="M824" t="inlineStr"/>
      <c r="N824" t="n">
        <v>132</v>
      </c>
      <c r="O824" t="n">
        <v>0</v>
      </c>
      <c r="P824" t="n">
        <v>283</v>
      </c>
      <c r="Q824" t="inlineStr"/>
      <c r="R824" t="inlineStr"/>
      <c r="S824" t="inlineStr"/>
      <c r="T824" t="n">
        <v>0</v>
      </c>
      <c r="U824" t="n">
        <v>500000000</v>
      </c>
      <c r="V824" t="inlineStr"/>
      <c r="W824" t="inlineStr">
        <is>
          <t>libre</t>
        </is>
      </c>
    </row>
    <row r="825" ht="15" customHeight="1">
      <c r="A825" s="154" t="inlineStr">
        <is>
          <t>Morceaux, congelés</t>
        </is>
      </c>
      <c r="B825" t="inlineStr">
        <is>
          <t>Usages alimentaires</t>
        </is>
      </c>
      <c r="C825" t="inlineStr">
        <is>
          <t>Viande bovine</t>
        </is>
      </c>
      <c r="D825" t="inlineStr">
        <is>
          <t>France</t>
        </is>
      </c>
      <c r="E825" t="inlineStr">
        <is>
          <t>2023</t>
        </is>
      </c>
      <c r="F825" t="inlineStr">
        <is>
          <t>kt</t>
        </is>
      </c>
      <c r="G825" t="inlineStr"/>
      <c r="H825" t="inlineStr"/>
      <c r="I825" t="inlineStr"/>
      <c r="J825" t="inlineStr"/>
      <c r="K825" t="inlineStr"/>
      <c r="L825" t="inlineStr"/>
      <c r="M825" t="inlineStr"/>
      <c r="N825" t="n">
        <v>283</v>
      </c>
      <c r="O825" t="inlineStr"/>
      <c r="P825" t="inlineStr"/>
      <c r="Q825" t="inlineStr"/>
      <c r="R825" t="inlineStr"/>
      <c r="S825" t="inlineStr"/>
      <c r="T825" t="n">
        <v>0</v>
      </c>
      <c r="U825" t="n">
        <v>500000000</v>
      </c>
      <c r="V825" t="inlineStr"/>
      <c r="W825" t="inlineStr">
        <is>
          <t>déterminé</t>
        </is>
      </c>
    </row>
    <row r="826" ht="15" customHeight="1">
      <c r="A826" s="154" t="inlineStr">
        <is>
          <t>Morceaux, congelés</t>
        </is>
      </c>
      <c r="B826" t="inlineStr">
        <is>
          <t>Débouchés</t>
        </is>
      </c>
      <c r="C826" t="inlineStr">
        <is>
          <t>Viande bovine</t>
        </is>
      </c>
      <c r="D826" t="inlineStr">
        <is>
          <t>France</t>
        </is>
      </c>
      <c r="E826" t="inlineStr">
        <is>
          <t>2023</t>
        </is>
      </c>
      <c r="F826" t="inlineStr">
        <is>
          <t>kt</t>
        </is>
      </c>
      <c r="G826" t="inlineStr"/>
      <c r="H826" t="inlineStr"/>
      <c r="I826" t="inlineStr"/>
      <c r="J826" t="inlineStr"/>
      <c r="K826" t="inlineStr"/>
      <c r="L826" t="inlineStr"/>
      <c r="M826" t="inlineStr"/>
      <c r="N826" t="n">
        <v>283</v>
      </c>
      <c r="O826" t="inlineStr"/>
      <c r="P826" t="inlineStr"/>
      <c r="Q826" t="inlineStr"/>
      <c r="R826" t="inlineStr"/>
      <c r="S826" t="inlineStr"/>
      <c r="T826" t="n">
        <v>0</v>
      </c>
      <c r="U826" t="n">
        <v>500000000</v>
      </c>
      <c r="V826" t="inlineStr"/>
      <c r="W826" t="inlineStr">
        <is>
          <t>déterminé</t>
        </is>
      </c>
    </row>
    <row r="827" ht="15" customHeight="1">
      <c r="A827" s="154" t="inlineStr">
        <is>
          <t>Abats</t>
        </is>
      </c>
      <c r="B827" t="inlineStr">
        <is>
          <t>Vente directe et autoconsommation</t>
        </is>
      </c>
      <c r="C827" t="inlineStr">
        <is>
          <t>Viande bovine</t>
        </is>
      </c>
      <c r="D827" t="inlineStr">
        <is>
          <t>France</t>
        </is>
      </c>
      <c r="E827" t="inlineStr">
        <is>
          <t>2023</t>
        </is>
      </c>
      <c r="F827" t="inlineStr">
        <is>
          <t>kt</t>
        </is>
      </c>
      <c r="G827" t="inlineStr"/>
      <c r="H827" t="inlineStr"/>
      <c r="I827" t="inlineStr"/>
      <c r="J827" t="inlineStr"/>
      <c r="K827" t="inlineStr"/>
      <c r="L827" t="inlineStr"/>
      <c r="M827" t="inlineStr"/>
      <c r="N827" t="n">
        <v>0</v>
      </c>
      <c r="O827" t="inlineStr"/>
      <c r="P827" t="inlineStr"/>
      <c r="Q827" t="inlineStr"/>
      <c r="R827" t="inlineStr"/>
      <c r="S827" t="inlineStr"/>
      <c r="T827" t="n">
        <v>0</v>
      </c>
      <c r="U827" t="n">
        <v>500000000</v>
      </c>
      <c r="V827" t="inlineStr"/>
      <c r="W827" t="inlineStr">
        <is>
          <t>déterminé</t>
        </is>
      </c>
    </row>
    <row r="828" ht="15" customHeight="1">
      <c r="A828" s="154" t="inlineStr">
        <is>
          <t>Abats</t>
        </is>
      </c>
      <c r="B828" t="inlineStr">
        <is>
          <t>GMS</t>
        </is>
      </c>
      <c r="C828" t="inlineStr">
        <is>
          <t>Viande bovine</t>
        </is>
      </c>
      <c r="D828" t="inlineStr">
        <is>
          <t>France</t>
        </is>
      </c>
      <c r="E828" t="inlineStr">
        <is>
          <t>2023</t>
        </is>
      </c>
      <c r="F828" t="inlineStr">
        <is>
          <t>kt</t>
        </is>
      </c>
      <c r="G828" t="inlineStr">
        <is>
          <t>Part d'abats consommée en GMS = 14,58 % (Blézat)</t>
        </is>
      </c>
      <c r="H828" t="inlineStr">
        <is>
          <t>Blézat</t>
        </is>
      </c>
      <c r="I828" t="inlineStr">
        <is>
          <t>Utilisation de la répartition de 2011</t>
        </is>
      </c>
      <c r="J828" t="inlineStr">
        <is>
          <t>Répartition</t>
        </is>
      </c>
      <c r="K828" t="inlineStr">
        <is>
          <t>Part d'abats consommée en GMS</t>
        </is>
      </c>
      <c r="L828" t="inlineStr">
        <is>
          <t>Débouchés abats - Blézat</t>
        </is>
      </c>
      <c r="M828" t="inlineStr">
        <is>
          <t>0</t>
        </is>
      </c>
      <c r="N828" t="n">
        <v>24</v>
      </c>
      <c r="O828" t="inlineStr"/>
      <c r="P828" t="inlineStr"/>
      <c r="Q828" t="inlineStr"/>
      <c r="R828" t="inlineStr"/>
      <c r="S828" t="inlineStr"/>
      <c r="T828" t="n">
        <v>0</v>
      </c>
      <c r="U828" t="n">
        <v>500000000</v>
      </c>
      <c r="V828" t="inlineStr"/>
      <c r="W828" t="inlineStr">
        <is>
          <t>déterminé</t>
        </is>
      </c>
    </row>
    <row r="829" ht="15" customHeight="1">
      <c r="A829" s="154" t="inlineStr">
        <is>
          <t>Abats</t>
        </is>
      </c>
      <c r="B829" t="inlineStr">
        <is>
          <t>Boucherie</t>
        </is>
      </c>
      <c r="C829" t="inlineStr">
        <is>
          <t>Viande bovine</t>
        </is>
      </c>
      <c r="D829" t="inlineStr">
        <is>
          <t>France</t>
        </is>
      </c>
      <c r="E829" t="inlineStr">
        <is>
          <t>2023</t>
        </is>
      </c>
      <c r="F829" t="inlineStr">
        <is>
          <t>kt</t>
        </is>
      </c>
      <c r="G829" t="inlineStr">
        <is>
          <t>Part d'abats consommée en boucherie = 3,65 % (Blézat)</t>
        </is>
      </c>
      <c r="H829" t="inlineStr">
        <is>
          <t>Blézat</t>
        </is>
      </c>
      <c r="I829" t="inlineStr">
        <is>
          <t>Utilisation de la répartition de 2011</t>
        </is>
      </c>
      <c r="J829" t="inlineStr">
        <is>
          <t>Répartition</t>
        </is>
      </c>
      <c r="K829" t="inlineStr">
        <is>
          <t>Part d'abats consommée en boucherie</t>
        </is>
      </c>
      <c r="L829" t="inlineStr">
        <is>
          <t>Débouchés abats - Blézat</t>
        </is>
      </c>
      <c r="M829" t="inlineStr">
        <is>
          <t>0</t>
        </is>
      </c>
      <c r="N829" t="n">
        <v>6</v>
      </c>
      <c r="O829" t="inlineStr"/>
      <c r="P829" t="inlineStr"/>
      <c r="Q829" t="inlineStr"/>
      <c r="R829" t="inlineStr"/>
      <c r="S829" t="inlineStr"/>
      <c r="T829" t="n">
        <v>0</v>
      </c>
      <c r="U829" t="n">
        <v>500000000</v>
      </c>
      <c r="V829" t="inlineStr"/>
      <c r="W829" t="inlineStr">
        <is>
          <t>déterminé</t>
        </is>
      </c>
    </row>
    <row r="830" ht="15" customHeight="1">
      <c r="A830" s="154" t="inlineStr">
        <is>
          <t>Abats</t>
        </is>
      </c>
      <c r="B830" t="inlineStr">
        <is>
          <t>RHD</t>
        </is>
      </c>
      <c r="C830" t="inlineStr">
        <is>
          <t>Viande bovine</t>
        </is>
      </c>
      <c r="D830" t="inlineStr">
        <is>
          <t>France</t>
        </is>
      </c>
      <c r="E830" t="inlineStr">
        <is>
          <t>2023</t>
        </is>
      </c>
      <c r="F830" t="inlineStr">
        <is>
          <t>kt</t>
        </is>
      </c>
      <c r="G830" t="inlineStr">
        <is>
          <t>Part d'abats consommée en RHD = 3,65 % (Blézat)</t>
        </is>
      </c>
      <c r="H830" t="inlineStr">
        <is>
          <t>Blézat</t>
        </is>
      </c>
      <c r="I830" t="inlineStr">
        <is>
          <t>Utilisation de la répartition de 2011</t>
        </is>
      </c>
      <c r="J830" t="inlineStr">
        <is>
          <t>Répartition</t>
        </is>
      </c>
      <c r="K830" t="inlineStr">
        <is>
          <t>Part d'abats consommée en RHD</t>
        </is>
      </c>
      <c r="L830" t="inlineStr">
        <is>
          <t>Débouchés abats - Blézat</t>
        </is>
      </c>
      <c r="M830" t="inlineStr">
        <is>
          <t>0</t>
        </is>
      </c>
      <c r="N830" t="n">
        <v>6</v>
      </c>
      <c r="O830" t="inlineStr"/>
      <c r="P830" t="inlineStr"/>
      <c r="Q830" t="inlineStr"/>
      <c r="R830" t="inlineStr"/>
      <c r="S830" t="inlineStr"/>
      <c r="T830" t="n">
        <v>0</v>
      </c>
      <c r="U830" t="n">
        <v>500000000</v>
      </c>
      <c r="V830" t="inlineStr"/>
      <c r="W830" t="inlineStr">
        <is>
          <t>déterminé</t>
        </is>
      </c>
    </row>
    <row r="831" ht="15" customHeight="1">
      <c r="A831" s="154" t="inlineStr">
        <is>
          <t>Abats</t>
        </is>
      </c>
      <c r="B831" t="inlineStr">
        <is>
          <t>Autres IAA</t>
        </is>
      </c>
      <c r="C831" t="inlineStr">
        <is>
          <t>Viande bovine</t>
        </is>
      </c>
      <c r="D831" t="inlineStr">
        <is>
          <t>France</t>
        </is>
      </c>
      <c r="E831" t="inlineStr">
        <is>
          <t>2023</t>
        </is>
      </c>
      <c r="F831" t="inlineStr">
        <is>
          <t>kt</t>
        </is>
      </c>
      <c r="G831" t="inlineStr">
        <is>
          <t>Part d'abats consommée par les autres IAA = 7,81 % (Blézat)</t>
        </is>
      </c>
      <c r="H831" t="inlineStr">
        <is>
          <t>Blézat</t>
        </is>
      </c>
      <c r="I831" t="inlineStr">
        <is>
          <t>Utilisation de la répartition de 2011</t>
        </is>
      </c>
      <c r="J831" t="inlineStr">
        <is>
          <t>Répartition</t>
        </is>
      </c>
      <c r="K831" t="inlineStr">
        <is>
          <t>Part d'abats consommée par les autres IAA</t>
        </is>
      </c>
      <c r="L831" t="inlineStr">
        <is>
          <t>Débouchés abats - Blézat</t>
        </is>
      </c>
      <c r="M831" t="inlineStr">
        <is>
          <t>0</t>
        </is>
      </c>
      <c r="N831" t="n">
        <v>12.9</v>
      </c>
      <c r="O831" t="inlineStr"/>
      <c r="P831" t="inlineStr"/>
      <c r="Q831" t="inlineStr"/>
      <c r="R831" t="inlineStr"/>
      <c r="S831" t="inlineStr"/>
      <c r="T831" t="n">
        <v>0</v>
      </c>
      <c r="U831" t="n">
        <v>500000000</v>
      </c>
      <c r="V831" t="inlineStr"/>
      <c r="W831" t="inlineStr">
        <is>
          <t>déterminé</t>
        </is>
      </c>
    </row>
    <row r="832" ht="15" customHeight="1">
      <c r="A832" s="154" t="inlineStr">
        <is>
          <t>Abats</t>
        </is>
      </c>
      <c r="B832" t="inlineStr">
        <is>
          <t>Export</t>
        </is>
      </c>
      <c r="C832" t="inlineStr">
        <is>
          <t>Viande bovine</t>
        </is>
      </c>
      <c r="D832" t="inlineStr">
        <is>
          <t>France</t>
        </is>
      </c>
      <c r="E832" t="inlineStr">
        <is>
          <t>2023</t>
        </is>
      </c>
      <c r="F832" t="inlineStr">
        <is>
          <t>kt</t>
        </is>
      </c>
      <c r="G832" t="inlineStr">
        <is>
          <t>Exportation d'abats = 39  (Douanes - Eurostat)</t>
        </is>
      </c>
      <c r="H832" t="inlineStr">
        <is>
          <t>Douanes - Eurostat</t>
        </is>
      </c>
      <c r="I832" t="inlineStr"/>
      <c r="J832" t="inlineStr">
        <is>
          <t>Volume</t>
        </is>
      </c>
      <c r="K832" t="inlineStr">
        <is>
          <t>Exportation d'abats</t>
        </is>
      </c>
      <c r="L832" t="inlineStr">
        <is>
          <t>Echanges - Eurostat</t>
        </is>
      </c>
      <c r="M832" t="inlineStr">
        <is>
          <t>Très élevée</t>
        </is>
      </c>
      <c r="N832" t="n">
        <v>38.9</v>
      </c>
      <c r="O832" t="inlineStr"/>
      <c r="P832" t="inlineStr"/>
      <c r="Q832" t="n">
        <v>38.93</v>
      </c>
      <c r="R832" t="n">
        <v>1.95</v>
      </c>
      <c r="S832" t="n">
        <v>0.1</v>
      </c>
      <c r="T832" t="n">
        <v>0</v>
      </c>
      <c r="U832" t="n">
        <v>500000000</v>
      </c>
      <c r="V832" t="n">
        <v>0</v>
      </c>
      <c r="W832" t="inlineStr">
        <is>
          <t>mesuré</t>
        </is>
      </c>
    </row>
    <row r="833" ht="15" customHeight="1">
      <c r="A833" s="154" t="inlineStr">
        <is>
          <t>Abats</t>
        </is>
      </c>
      <c r="B833" t="inlineStr">
        <is>
          <t>Alimentation humaine</t>
        </is>
      </c>
      <c r="C833" t="inlineStr">
        <is>
          <t>Viande bovine</t>
        </is>
      </c>
      <c r="D833" t="inlineStr">
        <is>
          <t>France</t>
        </is>
      </c>
      <c r="E833" t="inlineStr">
        <is>
          <t>2023</t>
        </is>
      </c>
      <c r="F833" t="inlineStr">
        <is>
          <t>kt</t>
        </is>
      </c>
      <c r="G833" t="inlineStr"/>
      <c r="H833" t="inlineStr"/>
      <c r="I833" t="inlineStr"/>
      <c r="J833" t="inlineStr"/>
      <c r="K833" t="inlineStr"/>
      <c r="L833" t="inlineStr"/>
      <c r="M833" t="inlineStr"/>
      <c r="N833" t="n">
        <v>48.9</v>
      </c>
      <c r="O833" t="inlineStr"/>
      <c r="P833" t="inlineStr"/>
      <c r="Q833" t="inlineStr"/>
      <c r="R833" t="inlineStr"/>
      <c r="S833" t="inlineStr"/>
      <c r="T833" t="n">
        <v>0</v>
      </c>
      <c r="U833" t="n">
        <v>500000000</v>
      </c>
      <c r="V833" t="inlineStr"/>
      <c r="W833" t="inlineStr">
        <is>
          <t>déterminé</t>
        </is>
      </c>
    </row>
    <row r="834" ht="15" customHeight="1">
      <c r="A834" s="154" t="inlineStr">
        <is>
          <t>Abats</t>
        </is>
      </c>
      <c r="B834" t="inlineStr">
        <is>
          <t>Circuits spécialisés</t>
        </is>
      </c>
      <c r="C834" t="inlineStr">
        <is>
          <t>Viande bovine</t>
        </is>
      </c>
      <c r="D834" t="inlineStr">
        <is>
          <t>France</t>
        </is>
      </c>
      <c r="E834" t="inlineStr">
        <is>
          <t>2023</t>
        </is>
      </c>
      <c r="F834" t="inlineStr">
        <is>
          <t>kt</t>
        </is>
      </c>
      <c r="G834" t="inlineStr"/>
      <c r="H834" t="inlineStr"/>
      <c r="I834" t="inlineStr"/>
      <c r="J834" t="inlineStr"/>
      <c r="K834" t="inlineStr"/>
      <c r="L834" t="inlineStr"/>
      <c r="M834" t="inlineStr"/>
      <c r="N834" t="n">
        <v>6</v>
      </c>
      <c r="O834" t="inlineStr"/>
      <c r="P834" t="inlineStr"/>
      <c r="Q834" t="inlineStr"/>
      <c r="R834" t="inlineStr"/>
      <c r="S834" t="inlineStr"/>
      <c r="T834" t="n">
        <v>0</v>
      </c>
      <c r="U834" t="n">
        <v>500000000</v>
      </c>
      <c r="V834" t="inlineStr"/>
      <c r="W834" t="inlineStr">
        <is>
          <t>déterminé</t>
        </is>
      </c>
    </row>
    <row r="835" ht="15" customHeight="1">
      <c r="A835" s="154" t="inlineStr">
        <is>
          <t>Abats</t>
        </is>
      </c>
      <c r="B835" t="inlineStr">
        <is>
          <t>Ménages</t>
        </is>
      </c>
      <c r="C835" t="inlineStr">
        <is>
          <t>Viande bovine</t>
        </is>
      </c>
      <c r="D835" t="inlineStr">
        <is>
          <t>France</t>
        </is>
      </c>
      <c r="E835" t="inlineStr">
        <is>
          <t>2023</t>
        </is>
      </c>
      <c r="F835" t="inlineStr">
        <is>
          <t>kt</t>
        </is>
      </c>
      <c r="G835" t="inlineStr"/>
      <c r="H835" t="inlineStr"/>
      <c r="I835" t="inlineStr"/>
      <c r="J835" t="inlineStr"/>
      <c r="K835" t="inlineStr"/>
      <c r="L835" t="inlineStr"/>
      <c r="M835" t="inlineStr"/>
      <c r="N835" t="n">
        <v>30</v>
      </c>
      <c r="O835" t="inlineStr"/>
      <c r="P835" t="inlineStr"/>
      <c r="Q835" t="inlineStr"/>
      <c r="R835" t="inlineStr"/>
      <c r="S835" t="inlineStr"/>
      <c r="T835" t="n">
        <v>0</v>
      </c>
      <c r="U835" t="n">
        <v>500000000</v>
      </c>
      <c r="V835" t="inlineStr"/>
      <c r="W835" t="inlineStr">
        <is>
          <t>déterminé</t>
        </is>
      </c>
    </row>
    <row r="836" ht="15" customHeight="1">
      <c r="A836" s="154" t="inlineStr">
        <is>
          <t>Abats</t>
        </is>
      </c>
      <c r="B836" t="inlineStr">
        <is>
          <t>Circuits généralistes</t>
        </is>
      </c>
      <c r="C836" t="inlineStr">
        <is>
          <t>Viande bovine</t>
        </is>
      </c>
      <c r="D836" t="inlineStr">
        <is>
          <t>France</t>
        </is>
      </c>
      <c r="E836" t="inlineStr">
        <is>
          <t>2023</t>
        </is>
      </c>
      <c r="F836" t="inlineStr">
        <is>
          <t>kt</t>
        </is>
      </c>
      <c r="G836" t="inlineStr"/>
      <c r="H836" t="inlineStr"/>
      <c r="I836" t="inlineStr"/>
      <c r="J836" t="inlineStr"/>
      <c r="K836" t="inlineStr"/>
      <c r="L836" t="inlineStr"/>
      <c r="M836" t="inlineStr"/>
      <c r="N836" t="n">
        <v>24</v>
      </c>
      <c r="O836" t="inlineStr"/>
      <c r="P836" t="inlineStr"/>
      <c r="Q836" t="inlineStr"/>
      <c r="R836" t="inlineStr"/>
      <c r="S836" t="inlineStr"/>
      <c r="T836" t="n">
        <v>0</v>
      </c>
      <c r="U836" t="n">
        <v>500000000</v>
      </c>
      <c r="V836" t="inlineStr"/>
      <c r="W836" t="inlineStr">
        <is>
          <t>déterminé</t>
        </is>
      </c>
    </row>
    <row r="837" ht="15" customHeight="1">
      <c r="A837" s="154" t="inlineStr">
        <is>
          <t>Abats</t>
        </is>
      </c>
      <c r="B837" t="inlineStr">
        <is>
          <t>Usages alimentaires</t>
        </is>
      </c>
      <c r="C837" t="inlineStr">
        <is>
          <t>Viande bovine</t>
        </is>
      </c>
      <c r="D837" t="inlineStr">
        <is>
          <t>France</t>
        </is>
      </c>
      <c r="E837" t="inlineStr">
        <is>
          <t>2023</t>
        </is>
      </c>
      <c r="F837" t="inlineStr">
        <is>
          <t>kt</t>
        </is>
      </c>
      <c r="G837" t="inlineStr"/>
      <c r="H837" t="inlineStr"/>
      <c r="I837" t="inlineStr"/>
      <c r="J837" t="inlineStr"/>
      <c r="K837" t="inlineStr"/>
      <c r="L837" t="inlineStr"/>
      <c r="M837" t="inlineStr"/>
      <c r="N837" t="n">
        <v>165</v>
      </c>
      <c r="O837" t="inlineStr"/>
      <c r="P837" t="inlineStr"/>
      <c r="Q837" t="inlineStr"/>
      <c r="R837" t="inlineStr"/>
      <c r="S837" t="inlineStr"/>
      <c r="T837" t="n">
        <v>0</v>
      </c>
      <c r="U837" t="n">
        <v>500000000</v>
      </c>
      <c r="V837" t="inlineStr"/>
      <c r="W837" t="inlineStr">
        <is>
          <t>déterminé</t>
        </is>
      </c>
    </row>
    <row r="838" ht="15" customHeight="1">
      <c r="A838" s="154" t="inlineStr">
        <is>
          <t>Abats</t>
        </is>
      </c>
      <c r="B838" t="inlineStr">
        <is>
          <t>Débouchés</t>
        </is>
      </c>
      <c r="C838" t="inlineStr">
        <is>
          <t>Viande bovine</t>
        </is>
      </c>
      <c r="D838" t="inlineStr">
        <is>
          <t>France</t>
        </is>
      </c>
      <c r="E838" t="inlineStr">
        <is>
          <t>2023</t>
        </is>
      </c>
      <c r="F838" t="inlineStr">
        <is>
          <t>kt</t>
        </is>
      </c>
      <c r="G838" t="inlineStr"/>
      <c r="H838" t="inlineStr"/>
      <c r="I838" t="inlineStr"/>
      <c r="J838" t="inlineStr"/>
      <c r="K838" t="inlineStr"/>
      <c r="L838" t="inlineStr"/>
      <c r="M838" t="inlineStr"/>
      <c r="N838" t="n">
        <v>165</v>
      </c>
      <c r="O838" t="inlineStr"/>
      <c r="P838" t="inlineStr"/>
      <c r="Q838" t="inlineStr"/>
      <c r="R838" t="inlineStr"/>
      <c r="S838" t="inlineStr"/>
      <c r="T838" t="n">
        <v>0</v>
      </c>
      <c r="U838" t="n">
        <v>500000000</v>
      </c>
      <c r="V838" t="inlineStr"/>
      <c r="W838" t="inlineStr">
        <is>
          <t>déterminé</t>
        </is>
      </c>
    </row>
    <row r="839" ht="15" customHeight="1">
      <c r="A839" s="154" t="inlineStr">
        <is>
          <t>Abats</t>
        </is>
      </c>
      <c r="B839" t="inlineStr">
        <is>
          <t>Petfood</t>
        </is>
      </c>
      <c r="C839" t="inlineStr">
        <is>
          <t>Viande bovine</t>
        </is>
      </c>
      <c r="D839" t="inlineStr">
        <is>
          <t>France</t>
        </is>
      </c>
      <c r="E839" t="inlineStr">
        <is>
          <t>2023</t>
        </is>
      </c>
      <c r="F839" t="inlineStr">
        <is>
          <t>kt</t>
        </is>
      </c>
      <c r="G839" t="inlineStr">
        <is>
          <t>Part d'abats consommée en Petfood = 70,31 % (Blézat)</t>
        </is>
      </c>
      <c r="H839" t="inlineStr">
        <is>
          <t>Blézat</t>
        </is>
      </c>
      <c r="I839" t="inlineStr">
        <is>
          <t>Utilisation de la répartition de 2011</t>
        </is>
      </c>
      <c r="J839" t="inlineStr">
        <is>
          <t>Répartition</t>
        </is>
      </c>
      <c r="K839" t="inlineStr">
        <is>
          <t>Part d'abats consommée en Petfood</t>
        </is>
      </c>
      <c r="L839" t="inlineStr">
        <is>
          <t>Débouchés abats - Blézat</t>
        </is>
      </c>
      <c r="M839" t="inlineStr">
        <is>
          <t>0</t>
        </is>
      </c>
      <c r="N839" t="n">
        <v>116</v>
      </c>
      <c r="O839" t="inlineStr"/>
      <c r="P839" t="inlineStr"/>
      <c r="Q839" t="inlineStr"/>
      <c r="R839" t="inlineStr"/>
      <c r="S839" t="inlineStr"/>
      <c r="T839" t="n">
        <v>0</v>
      </c>
      <c r="U839" t="n">
        <v>500000000</v>
      </c>
      <c r="V839" t="inlineStr"/>
      <c r="W839" t="inlineStr">
        <is>
          <t>déterminé</t>
        </is>
      </c>
    </row>
    <row r="840" ht="15" customHeight="1">
      <c r="A840" s="154" t="inlineStr">
        <is>
          <t>Abats</t>
        </is>
      </c>
      <c r="B840" t="inlineStr">
        <is>
          <t>Alimentation animale</t>
        </is>
      </c>
      <c r="C840" t="inlineStr">
        <is>
          <t>Viande bovine</t>
        </is>
      </c>
      <c r="D840" t="inlineStr">
        <is>
          <t>France</t>
        </is>
      </c>
      <c r="E840" t="inlineStr">
        <is>
          <t>2023</t>
        </is>
      </c>
      <c r="F840" t="inlineStr">
        <is>
          <t>kt</t>
        </is>
      </c>
      <c r="G840" t="inlineStr"/>
      <c r="H840" t="inlineStr"/>
      <c r="I840" t="inlineStr"/>
      <c r="J840" t="inlineStr"/>
      <c r="K840" t="inlineStr"/>
      <c r="L840" t="inlineStr"/>
      <c r="M840" t="inlineStr"/>
      <c r="N840" t="n">
        <v>116</v>
      </c>
      <c r="O840" t="inlineStr"/>
      <c r="P840" t="inlineStr"/>
      <c r="Q840" t="inlineStr"/>
      <c r="R840" t="inlineStr"/>
      <c r="S840" t="inlineStr"/>
      <c r="T840" t="n">
        <v>0</v>
      </c>
      <c r="U840" t="n">
        <v>500000000</v>
      </c>
      <c r="V840" t="inlineStr"/>
      <c r="W840" t="inlineStr">
        <is>
          <t>déterminé</t>
        </is>
      </c>
    </row>
    <row r="841" ht="15" customHeight="1">
      <c r="A841" s="154" t="inlineStr">
        <is>
          <t>Cuirs</t>
        </is>
      </c>
      <c r="B841" t="inlineStr">
        <is>
          <t>Biomatériaux</t>
        </is>
      </c>
      <c r="C841" t="inlineStr">
        <is>
          <t>Viande bovine</t>
        </is>
      </c>
      <c r="D841" t="inlineStr">
        <is>
          <t>France</t>
        </is>
      </c>
      <c r="E841" t="inlineStr">
        <is>
          <t>2023</t>
        </is>
      </c>
      <c r="F841" t="inlineStr">
        <is>
          <t>kt</t>
        </is>
      </c>
      <c r="G841" t="inlineStr"/>
      <c r="H841" t="inlineStr"/>
      <c r="I841" t="inlineStr"/>
      <c r="J841" t="inlineStr"/>
      <c r="K841" t="inlineStr"/>
      <c r="L841" t="inlineStr"/>
      <c r="M841" t="inlineStr"/>
      <c r="N841" t="n">
        <v>133</v>
      </c>
      <c r="O841" t="inlineStr"/>
      <c r="P841" t="inlineStr"/>
      <c r="Q841" t="inlineStr"/>
      <c r="R841" t="inlineStr"/>
      <c r="S841" t="inlineStr"/>
      <c r="T841" t="n">
        <v>0</v>
      </c>
      <c r="U841" t="n">
        <v>500000000</v>
      </c>
      <c r="V841" t="inlineStr"/>
      <c r="W841" t="inlineStr">
        <is>
          <t>déterminé</t>
        </is>
      </c>
    </row>
    <row r="842" ht="15" customHeight="1">
      <c r="A842" s="154" t="inlineStr">
        <is>
          <t>Cuirs</t>
        </is>
      </c>
      <c r="B842" t="inlineStr">
        <is>
          <t>Usages non-alimentaires</t>
        </is>
      </c>
      <c r="C842" t="inlineStr">
        <is>
          <t>Viande bovine</t>
        </is>
      </c>
      <c r="D842" t="inlineStr">
        <is>
          <t>France</t>
        </is>
      </c>
      <c r="E842" t="inlineStr">
        <is>
          <t>2023</t>
        </is>
      </c>
      <c r="F842" t="inlineStr">
        <is>
          <t>kt</t>
        </is>
      </c>
      <c r="G842" t="inlineStr"/>
      <c r="H842" t="inlineStr"/>
      <c r="I842" t="inlineStr"/>
      <c r="J842" t="inlineStr"/>
      <c r="K842" t="inlineStr"/>
      <c r="L842" t="inlineStr"/>
      <c r="M842" t="inlineStr"/>
      <c r="N842" t="n">
        <v>133</v>
      </c>
      <c r="O842" t="inlineStr"/>
      <c r="P842" t="inlineStr"/>
      <c r="Q842" t="inlineStr"/>
      <c r="R842" t="inlineStr"/>
      <c r="S842" t="inlineStr"/>
      <c r="T842" t="n">
        <v>0</v>
      </c>
      <c r="U842" t="n">
        <v>500000000</v>
      </c>
      <c r="V842" t="inlineStr"/>
      <c r="W842" t="inlineStr">
        <is>
          <t>déterminé</t>
        </is>
      </c>
    </row>
    <row r="843" ht="15" customHeight="1">
      <c r="A843" s="154" t="inlineStr">
        <is>
          <t>Cuirs</t>
        </is>
      </c>
      <c r="B843" t="inlineStr">
        <is>
          <t>Débouchés</t>
        </is>
      </c>
      <c r="C843" t="inlineStr">
        <is>
          <t>Viande bovine</t>
        </is>
      </c>
      <c r="D843" t="inlineStr">
        <is>
          <t>France</t>
        </is>
      </c>
      <c r="E843" t="inlineStr">
        <is>
          <t>2023</t>
        </is>
      </c>
      <c r="F843" t="inlineStr">
        <is>
          <t>kt</t>
        </is>
      </c>
      <c r="G843" t="inlineStr"/>
      <c r="H843" t="inlineStr"/>
      <c r="I843" t="inlineStr"/>
      <c r="J843" t="inlineStr"/>
      <c r="K843" t="inlineStr"/>
      <c r="L843" t="inlineStr"/>
      <c r="M843" t="inlineStr"/>
      <c r="N843" t="n">
        <v>133</v>
      </c>
      <c r="O843" t="inlineStr"/>
      <c r="P843" t="inlineStr"/>
      <c r="Q843" t="inlineStr"/>
      <c r="R843" t="inlineStr"/>
      <c r="S843" t="inlineStr"/>
      <c r="T843" t="n">
        <v>0</v>
      </c>
      <c r="U843" t="n">
        <v>500000000</v>
      </c>
      <c r="V843" t="inlineStr"/>
      <c r="W843" t="inlineStr">
        <is>
          <t>déterminé</t>
        </is>
      </c>
    </row>
    <row r="844" ht="15" customHeight="1">
      <c r="A844" s="154" t="inlineStr">
        <is>
          <t>Coproduits</t>
        </is>
      </c>
      <c r="B844" t="inlineStr">
        <is>
          <t>Traitement thermique C1/C2</t>
        </is>
      </c>
      <c r="C844" t="inlineStr">
        <is>
          <t>Viande bovine</t>
        </is>
      </c>
      <c r="D844" t="inlineStr">
        <is>
          <t>France</t>
        </is>
      </c>
      <c r="E844" t="inlineStr">
        <is>
          <t>2023</t>
        </is>
      </c>
      <c r="F844" t="inlineStr">
        <is>
          <t>kt</t>
        </is>
      </c>
      <c r="G844" t="inlineStr"/>
      <c r="H844" t="inlineStr"/>
      <c r="I844" t="inlineStr"/>
      <c r="J844" t="inlineStr"/>
      <c r="K844" t="inlineStr"/>
      <c r="L844" t="inlineStr"/>
      <c r="M844" t="inlineStr"/>
      <c r="N844" t="n">
        <v>330</v>
      </c>
      <c r="O844" t="inlineStr"/>
      <c r="P844" t="inlineStr"/>
      <c r="Q844" t="inlineStr"/>
      <c r="R844" t="inlineStr"/>
      <c r="S844" t="inlineStr"/>
      <c r="T844" t="n">
        <v>0</v>
      </c>
      <c r="U844" t="n">
        <v>500000000</v>
      </c>
      <c r="V844" t="inlineStr"/>
      <c r="W844" t="inlineStr">
        <is>
          <t>déterminé</t>
        </is>
      </c>
    </row>
    <row r="845" ht="15" customHeight="1">
      <c r="A845" s="154" t="inlineStr">
        <is>
          <t>Coproduits</t>
        </is>
      </c>
      <c r="B845" t="inlineStr">
        <is>
          <t>Traitement thermique C3 et alimentaire</t>
        </is>
      </c>
      <c r="C845" t="inlineStr">
        <is>
          <t>Viande bovine</t>
        </is>
      </c>
      <c r="D845" t="inlineStr">
        <is>
          <t>France</t>
        </is>
      </c>
      <c r="E845" t="inlineStr">
        <is>
          <t>2023</t>
        </is>
      </c>
      <c r="F845" t="inlineStr">
        <is>
          <t>kt</t>
        </is>
      </c>
      <c r="G845" t="inlineStr"/>
      <c r="H845" t="inlineStr"/>
      <c r="I845" t="inlineStr"/>
      <c r="J845" t="inlineStr"/>
      <c r="K845" t="inlineStr"/>
      <c r="L845" t="inlineStr"/>
      <c r="M845" t="inlineStr"/>
      <c r="N845" t="n">
        <v>647</v>
      </c>
      <c r="O845" t="inlineStr"/>
      <c r="P845" t="inlineStr"/>
      <c r="Q845" t="inlineStr"/>
      <c r="R845" t="inlineStr"/>
      <c r="S845" t="inlineStr"/>
      <c r="T845" t="n">
        <v>0</v>
      </c>
      <c r="U845" t="n">
        <v>500000000</v>
      </c>
      <c r="V845" t="inlineStr"/>
      <c r="W845" t="inlineStr">
        <is>
          <t>déterminé</t>
        </is>
      </c>
    </row>
    <row r="846" ht="15" customHeight="1">
      <c r="A846" s="154" t="inlineStr">
        <is>
          <t>Coproduits</t>
        </is>
      </c>
      <c r="B846" t="inlineStr">
        <is>
          <t>Export</t>
        </is>
      </c>
      <c r="C846" t="inlineStr">
        <is>
          <t>Viande bovine</t>
        </is>
      </c>
      <c r="D846" t="inlineStr">
        <is>
          <t>France</t>
        </is>
      </c>
      <c r="E846" t="inlineStr">
        <is>
          <t>2023</t>
        </is>
      </c>
      <c r="F846" t="inlineStr">
        <is>
          <t>kt</t>
        </is>
      </c>
      <c r="G846" t="inlineStr"/>
      <c r="H846" t="inlineStr"/>
      <c r="I846" t="inlineStr"/>
      <c r="J846" t="inlineStr"/>
      <c r="K846" t="inlineStr"/>
      <c r="L846" t="inlineStr"/>
      <c r="M846" t="inlineStr"/>
      <c r="N846" t="n">
        <v>138</v>
      </c>
      <c r="O846" t="inlineStr"/>
      <c r="P846" t="inlineStr"/>
      <c r="Q846" t="inlineStr"/>
      <c r="R846" t="inlineStr"/>
      <c r="S846" t="inlineStr"/>
      <c r="T846" t="n">
        <v>0</v>
      </c>
      <c r="U846" t="n">
        <v>500000000</v>
      </c>
      <c r="V846" t="inlineStr"/>
      <c r="W846" t="inlineStr">
        <is>
          <t>déterminé</t>
        </is>
      </c>
    </row>
    <row r="847" ht="15" customHeight="1">
      <c r="A847" s="154" t="inlineStr">
        <is>
          <t>Coproduits</t>
        </is>
      </c>
      <c r="B847" t="inlineStr">
        <is>
          <t>Transformation des coproduits</t>
        </is>
      </c>
      <c r="C847" t="inlineStr">
        <is>
          <t>Viande bovine</t>
        </is>
      </c>
      <c r="D847" t="inlineStr">
        <is>
          <t>France</t>
        </is>
      </c>
      <c r="E847" t="inlineStr">
        <is>
          <t>2023</t>
        </is>
      </c>
      <c r="F847" t="inlineStr">
        <is>
          <t>kt</t>
        </is>
      </c>
      <c r="G847" t="inlineStr"/>
      <c r="H847" t="inlineStr"/>
      <c r="I847" t="inlineStr"/>
      <c r="J847" t="inlineStr"/>
      <c r="K847" t="inlineStr"/>
      <c r="L847" t="inlineStr"/>
      <c r="M847" t="inlineStr"/>
      <c r="N847" t="n">
        <v>977</v>
      </c>
      <c r="O847" t="inlineStr"/>
      <c r="P847" t="inlineStr"/>
      <c r="Q847" t="inlineStr"/>
      <c r="R847" t="inlineStr"/>
      <c r="S847" t="inlineStr"/>
      <c r="T847" t="n">
        <v>0</v>
      </c>
      <c r="U847" t="n">
        <v>500000000</v>
      </c>
      <c r="V847" t="inlineStr"/>
      <c r="W847" t="inlineStr">
        <is>
          <t>déterminé</t>
        </is>
      </c>
    </row>
    <row r="848" ht="15" customHeight="1">
      <c r="A848" s="154" t="inlineStr">
        <is>
          <t>Coproduits</t>
        </is>
      </c>
      <c r="B848" t="inlineStr">
        <is>
          <t>1ère et 2nde transformation</t>
        </is>
      </c>
      <c r="C848" t="inlineStr">
        <is>
          <t>Viande bovine</t>
        </is>
      </c>
      <c r="D848" t="inlineStr">
        <is>
          <t>France</t>
        </is>
      </c>
      <c r="E848" t="inlineStr">
        <is>
          <t>2023</t>
        </is>
      </c>
      <c r="F848" t="inlineStr">
        <is>
          <t>kt</t>
        </is>
      </c>
      <c r="G848" t="inlineStr"/>
      <c r="H848" t="inlineStr"/>
      <c r="I848" t="inlineStr"/>
      <c r="J848" t="inlineStr"/>
      <c r="K848" t="inlineStr"/>
      <c r="L848" t="inlineStr"/>
      <c r="M848" t="inlineStr"/>
      <c r="N848" t="n">
        <v>977</v>
      </c>
      <c r="O848" t="inlineStr"/>
      <c r="P848" t="inlineStr"/>
      <c r="Q848" t="inlineStr"/>
      <c r="R848" t="inlineStr"/>
      <c r="S848" t="inlineStr"/>
      <c r="T848" t="n">
        <v>0</v>
      </c>
      <c r="U848" t="n">
        <v>500000000</v>
      </c>
      <c r="V848" t="inlineStr"/>
      <c r="W848" t="inlineStr">
        <is>
          <t>déterminé</t>
        </is>
      </c>
    </row>
    <row r="849" ht="15" customHeight="1">
      <c r="A849" s="154" t="inlineStr">
        <is>
          <t>C1</t>
        </is>
      </c>
      <c r="B849" t="inlineStr">
        <is>
          <t>Traitement thermique C1/C2</t>
        </is>
      </c>
      <c r="C849" t="inlineStr">
        <is>
          <t>Viande bovine</t>
        </is>
      </c>
      <c r="D849" t="inlineStr">
        <is>
          <t>France</t>
        </is>
      </c>
      <c r="E849" t="inlineStr">
        <is>
          <t>2023</t>
        </is>
      </c>
      <c r="F849" t="inlineStr">
        <is>
          <t>kt</t>
        </is>
      </c>
      <c r="G849" t="inlineStr"/>
      <c r="H849" t="inlineStr"/>
      <c r="I849" t="inlineStr"/>
      <c r="J849" t="inlineStr"/>
      <c r="K849" t="inlineStr"/>
      <c r="L849" t="inlineStr"/>
      <c r="M849" t="inlineStr"/>
      <c r="N849" t="n">
        <v>121</v>
      </c>
      <c r="O849" t="inlineStr"/>
      <c r="P849" t="inlineStr"/>
      <c r="Q849" t="inlineStr"/>
      <c r="R849" t="inlineStr"/>
      <c r="S849" t="inlineStr"/>
      <c r="T849" t="n">
        <v>0</v>
      </c>
      <c r="U849" t="n">
        <v>500000000</v>
      </c>
      <c r="V849" t="inlineStr"/>
      <c r="W849" t="inlineStr">
        <is>
          <t>déterminé</t>
        </is>
      </c>
    </row>
    <row r="850" ht="15" customHeight="1">
      <c r="A850" s="154" t="inlineStr">
        <is>
          <t>C1</t>
        </is>
      </c>
      <c r="B850" t="inlineStr">
        <is>
          <t>Transformation des coproduits</t>
        </is>
      </c>
      <c r="C850" t="inlineStr">
        <is>
          <t>Viande bovine</t>
        </is>
      </c>
      <c r="D850" t="inlineStr">
        <is>
          <t>France</t>
        </is>
      </c>
      <c r="E850" t="inlineStr">
        <is>
          <t>2023</t>
        </is>
      </c>
      <c r="F850" t="inlineStr">
        <is>
          <t>kt</t>
        </is>
      </c>
      <c r="G850" t="inlineStr"/>
      <c r="H850" t="inlineStr"/>
      <c r="I850" t="inlineStr"/>
      <c r="J850" t="inlineStr"/>
      <c r="K850" t="inlineStr"/>
      <c r="L850" t="inlineStr"/>
      <c r="M850" t="inlineStr"/>
      <c r="N850" t="n">
        <v>121</v>
      </c>
      <c r="O850" t="inlineStr"/>
      <c r="P850" t="inlineStr"/>
      <c r="Q850" t="inlineStr"/>
      <c r="R850" t="inlineStr"/>
      <c r="S850" t="inlineStr"/>
      <c r="T850" t="n">
        <v>0</v>
      </c>
      <c r="U850" t="n">
        <v>500000000</v>
      </c>
      <c r="V850" t="inlineStr"/>
      <c r="W850" t="inlineStr">
        <is>
          <t>déterminé</t>
        </is>
      </c>
    </row>
    <row r="851" ht="15" customHeight="1">
      <c r="A851" s="154" t="inlineStr">
        <is>
          <t>C1</t>
        </is>
      </c>
      <c r="B851" t="inlineStr">
        <is>
          <t>1ère et 2nde transformation</t>
        </is>
      </c>
      <c r="C851" t="inlineStr">
        <is>
          <t>Viande bovine</t>
        </is>
      </c>
      <c r="D851" t="inlineStr">
        <is>
          <t>France</t>
        </is>
      </c>
      <c r="E851" t="inlineStr">
        <is>
          <t>2023</t>
        </is>
      </c>
      <c r="F851" t="inlineStr">
        <is>
          <t>kt</t>
        </is>
      </c>
      <c r="G851" t="inlineStr"/>
      <c r="H851" t="inlineStr"/>
      <c r="I851" t="inlineStr"/>
      <c r="J851" t="inlineStr"/>
      <c r="K851" t="inlineStr"/>
      <c r="L851" t="inlineStr"/>
      <c r="M851" t="inlineStr"/>
      <c r="N851" t="n">
        <v>121</v>
      </c>
      <c r="O851" t="inlineStr"/>
      <c r="P851" t="inlineStr"/>
      <c r="Q851" t="inlineStr"/>
      <c r="R851" t="inlineStr"/>
      <c r="S851" t="inlineStr"/>
      <c r="T851" t="n">
        <v>0</v>
      </c>
      <c r="U851" t="n">
        <v>500000000</v>
      </c>
      <c r="V851" t="inlineStr"/>
      <c r="W851" t="inlineStr">
        <is>
          <t>déterminé</t>
        </is>
      </c>
    </row>
    <row r="852" ht="15" customHeight="1">
      <c r="A852" s="154" t="inlineStr">
        <is>
          <t>C2</t>
        </is>
      </c>
      <c r="B852" t="inlineStr">
        <is>
          <t>Traitement thermique C1/C2</t>
        </is>
      </c>
      <c r="C852" t="inlineStr">
        <is>
          <t>Viande bovine</t>
        </is>
      </c>
      <c r="D852" t="inlineStr">
        <is>
          <t>France</t>
        </is>
      </c>
      <c r="E852" t="inlineStr">
        <is>
          <t>2023</t>
        </is>
      </c>
      <c r="F852" t="inlineStr">
        <is>
          <t>kt</t>
        </is>
      </c>
      <c r="G852" t="inlineStr"/>
      <c r="H852" t="inlineStr"/>
      <c r="I852" t="inlineStr"/>
      <c r="J852" t="inlineStr"/>
      <c r="K852" t="inlineStr"/>
      <c r="L852" t="inlineStr"/>
      <c r="M852" t="inlineStr"/>
      <c r="N852" t="n">
        <v>209</v>
      </c>
      <c r="O852" t="inlineStr"/>
      <c r="P852" t="inlineStr"/>
      <c r="Q852" t="inlineStr"/>
      <c r="R852" t="inlineStr"/>
      <c r="S852" t="inlineStr"/>
      <c r="T852" t="n">
        <v>0</v>
      </c>
      <c r="U852" t="n">
        <v>500000000</v>
      </c>
      <c r="V852" t="inlineStr"/>
      <c r="W852" t="inlineStr">
        <is>
          <t>déterminé</t>
        </is>
      </c>
    </row>
    <row r="853" ht="15" customHeight="1">
      <c r="A853" s="154" t="inlineStr">
        <is>
          <t>C2</t>
        </is>
      </c>
      <c r="B853" t="inlineStr">
        <is>
          <t>Transformation des coproduits</t>
        </is>
      </c>
      <c r="C853" t="inlineStr">
        <is>
          <t>Viande bovine</t>
        </is>
      </c>
      <c r="D853" t="inlineStr">
        <is>
          <t>France</t>
        </is>
      </c>
      <c r="E853" t="inlineStr">
        <is>
          <t>2023</t>
        </is>
      </c>
      <c r="F853" t="inlineStr">
        <is>
          <t>kt</t>
        </is>
      </c>
      <c r="G853" t="inlineStr"/>
      <c r="H853" t="inlineStr"/>
      <c r="I853" t="inlineStr"/>
      <c r="J853" t="inlineStr"/>
      <c r="K853" t="inlineStr"/>
      <c r="L853" t="inlineStr"/>
      <c r="M853" t="inlineStr"/>
      <c r="N853" t="n">
        <v>209</v>
      </c>
      <c r="O853" t="inlineStr"/>
      <c r="P853" t="inlineStr"/>
      <c r="Q853" t="inlineStr"/>
      <c r="R853" t="inlineStr"/>
      <c r="S853" t="inlineStr"/>
      <c r="T853" t="n">
        <v>0</v>
      </c>
      <c r="U853" t="n">
        <v>500000000</v>
      </c>
      <c r="V853" t="inlineStr"/>
      <c r="W853" t="inlineStr">
        <is>
          <t>déterminé</t>
        </is>
      </c>
    </row>
    <row r="854" ht="15" customHeight="1">
      <c r="A854" s="154" t="inlineStr">
        <is>
          <t>C2</t>
        </is>
      </c>
      <c r="B854" t="inlineStr">
        <is>
          <t>1ère et 2nde transformation</t>
        </is>
      </c>
      <c r="C854" t="inlineStr">
        <is>
          <t>Viande bovine</t>
        </is>
      </c>
      <c r="D854" t="inlineStr">
        <is>
          <t>France</t>
        </is>
      </c>
      <c r="E854" t="inlineStr">
        <is>
          <t>2023</t>
        </is>
      </c>
      <c r="F854" t="inlineStr">
        <is>
          <t>kt</t>
        </is>
      </c>
      <c r="G854" t="inlineStr"/>
      <c r="H854" t="inlineStr"/>
      <c r="I854" t="inlineStr"/>
      <c r="J854" t="inlineStr"/>
      <c r="K854" t="inlineStr"/>
      <c r="L854" t="inlineStr"/>
      <c r="M854" t="inlineStr"/>
      <c r="N854" t="n">
        <v>209</v>
      </c>
      <c r="O854" t="inlineStr"/>
      <c r="P854" t="inlineStr"/>
      <c r="Q854" t="inlineStr"/>
      <c r="R854" t="inlineStr"/>
      <c r="S854" t="inlineStr"/>
      <c r="T854" t="n">
        <v>0</v>
      </c>
      <c r="U854" t="n">
        <v>500000000</v>
      </c>
      <c r="V854" t="inlineStr"/>
      <c r="W854" t="inlineStr">
        <is>
          <t>déterminé</t>
        </is>
      </c>
    </row>
    <row r="855" ht="15" customHeight="1">
      <c r="A855" s="154" t="inlineStr">
        <is>
          <t>C3 et alimentaire</t>
        </is>
      </c>
      <c r="B855" t="inlineStr">
        <is>
          <t>Traitement thermique C3 et alimentaire</t>
        </is>
      </c>
      <c r="C855" t="inlineStr">
        <is>
          <t>Viande bovine</t>
        </is>
      </c>
      <c r="D855" t="inlineStr">
        <is>
          <t>France</t>
        </is>
      </c>
      <c r="E855" t="inlineStr">
        <is>
          <t>2023</t>
        </is>
      </c>
      <c r="F855" t="inlineStr">
        <is>
          <t>kt</t>
        </is>
      </c>
      <c r="G855" t="inlineStr"/>
      <c r="H855" t="inlineStr"/>
      <c r="I855" t="inlineStr"/>
      <c r="J855" t="inlineStr"/>
      <c r="K855" t="inlineStr"/>
      <c r="L855" t="inlineStr"/>
      <c r="M855" t="inlineStr"/>
      <c r="N855" t="n">
        <v>647</v>
      </c>
      <c r="O855" t="inlineStr"/>
      <c r="P855" t="inlineStr"/>
      <c r="Q855" t="inlineStr"/>
      <c r="R855" t="inlineStr"/>
      <c r="S855" t="inlineStr"/>
      <c r="T855" t="n">
        <v>0</v>
      </c>
      <c r="U855" t="n">
        <v>500000000</v>
      </c>
      <c r="V855" t="inlineStr"/>
      <c r="W855" t="inlineStr">
        <is>
          <t>déterminé</t>
        </is>
      </c>
    </row>
    <row r="856" ht="15" customHeight="1">
      <c r="A856" s="154" t="inlineStr">
        <is>
          <t>C3 et alimentaire</t>
        </is>
      </c>
      <c r="B856" t="inlineStr">
        <is>
          <t>Export</t>
        </is>
      </c>
      <c r="C856" t="inlineStr">
        <is>
          <t>Viande bovine</t>
        </is>
      </c>
      <c r="D856" t="inlineStr">
        <is>
          <t>France</t>
        </is>
      </c>
      <c r="E856" t="inlineStr">
        <is>
          <t>2023</t>
        </is>
      </c>
      <c r="F856" t="inlineStr">
        <is>
          <t>kt</t>
        </is>
      </c>
      <c r="G856" t="inlineStr">
        <is>
          <t>Exportation de coproduits C3 et alimentaire = 138  (Douanes - Eurostat)</t>
        </is>
      </c>
      <c r="H856" t="inlineStr">
        <is>
          <t>Douanes - Eurostat</t>
        </is>
      </c>
      <c r="I856" t="inlineStr">
        <is>
          <t>Statistique comprenant également les ovins et caprins = extrapolation à partir de la production de C3 de chaque espèce</t>
        </is>
      </c>
      <c r="J856" t="inlineStr">
        <is>
          <t>Volume</t>
        </is>
      </c>
      <c r="K856" t="inlineStr">
        <is>
          <t>Exportation de coproduits C3 et alimentaire</t>
        </is>
      </c>
      <c r="L856" t="inlineStr">
        <is>
          <t>Echanges - Eurostat</t>
        </is>
      </c>
      <c r="M856" t="inlineStr">
        <is>
          <t>Moyenne</t>
        </is>
      </c>
      <c r="N856" t="n">
        <v>138</v>
      </c>
      <c r="O856" t="inlineStr"/>
      <c r="P856" t="inlineStr"/>
      <c r="Q856" t="n">
        <v>138.02</v>
      </c>
      <c r="R856" t="n">
        <v>6.9</v>
      </c>
      <c r="S856" t="n">
        <v>0.1</v>
      </c>
      <c r="T856" t="n">
        <v>0</v>
      </c>
      <c r="U856" t="n">
        <v>500000000</v>
      </c>
      <c r="V856" t="n">
        <v>0</v>
      </c>
      <c r="W856" t="inlineStr">
        <is>
          <t>mesuré</t>
        </is>
      </c>
    </row>
    <row r="857" ht="15" customHeight="1">
      <c r="A857" s="154" t="inlineStr">
        <is>
          <t>C3 et alimentaire</t>
        </is>
      </c>
      <c r="B857" t="inlineStr">
        <is>
          <t>Transformation des coproduits</t>
        </is>
      </c>
      <c r="C857" t="inlineStr">
        <is>
          <t>Viande bovine</t>
        </is>
      </c>
      <c r="D857" t="inlineStr">
        <is>
          <t>France</t>
        </is>
      </c>
      <c r="E857" t="inlineStr">
        <is>
          <t>2023</t>
        </is>
      </c>
      <c r="F857" t="inlineStr">
        <is>
          <t>kt</t>
        </is>
      </c>
      <c r="G857" t="inlineStr"/>
      <c r="H857" t="inlineStr"/>
      <c r="I857" t="inlineStr"/>
      <c r="J857" t="inlineStr"/>
      <c r="K857" t="inlineStr"/>
      <c r="L857" t="inlineStr"/>
      <c r="M857" t="inlineStr"/>
      <c r="N857" t="n">
        <v>647</v>
      </c>
      <c r="O857" t="inlineStr"/>
      <c r="P857" t="inlineStr"/>
      <c r="Q857" t="inlineStr"/>
      <c r="R857" t="inlineStr"/>
      <c r="S857" t="inlineStr"/>
      <c r="T857" t="n">
        <v>0</v>
      </c>
      <c r="U857" t="n">
        <v>500000000</v>
      </c>
      <c r="V857" t="inlineStr"/>
      <c r="W857" t="inlineStr">
        <is>
          <t>déterminé</t>
        </is>
      </c>
    </row>
    <row r="858" ht="15" customHeight="1">
      <c r="A858" s="154" t="inlineStr">
        <is>
          <t>C3 et alimentaire</t>
        </is>
      </c>
      <c r="B858" t="inlineStr">
        <is>
          <t>1ère et 2nde transformation</t>
        </is>
      </c>
      <c r="C858" t="inlineStr">
        <is>
          <t>Viande bovine</t>
        </is>
      </c>
      <c r="D858" t="inlineStr">
        <is>
          <t>France</t>
        </is>
      </c>
      <c r="E858" t="inlineStr">
        <is>
          <t>2023</t>
        </is>
      </c>
      <c r="F858" t="inlineStr">
        <is>
          <t>kt</t>
        </is>
      </c>
      <c r="G858" t="inlineStr"/>
      <c r="H858" t="inlineStr"/>
      <c r="I858" t="inlineStr"/>
      <c r="J858" t="inlineStr"/>
      <c r="K858" t="inlineStr"/>
      <c r="L858" t="inlineStr"/>
      <c r="M858" t="inlineStr"/>
      <c r="N858" t="n">
        <v>647</v>
      </c>
      <c r="O858" t="inlineStr"/>
      <c r="P858" t="inlineStr"/>
      <c r="Q858" t="inlineStr"/>
      <c r="R858" t="inlineStr"/>
      <c r="S858" t="inlineStr"/>
      <c r="T858" t="n">
        <v>0</v>
      </c>
      <c r="U858" t="n">
        <v>500000000</v>
      </c>
      <c r="V858" t="inlineStr"/>
      <c r="W858" t="inlineStr">
        <is>
          <t>déterminé</t>
        </is>
      </c>
    </row>
    <row r="859" ht="15" customHeight="1">
      <c r="A859" s="154" t="inlineStr">
        <is>
          <t>Viande de veaux</t>
        </is>
      </c>
      <c r="B859" t="inlineStr">
        <is>
          <t>Vente directe et autoconsommation</t>
        </is>
      </c>
      <c r="C859" t="inlineStr">
        <is>
          <t>Viande bovine</t>
        </is>
      </c>
      <c r="D859" t="inlineStr">
        <is>
          <t>France</t>
        </is>
      </c>
      <c r="E859" t="inlineStr">
        <is>
          <t>2023</t>
        </is>
      </c>
      <c r="F859" t="inlineStr">
        <is>
          <t>kt</t>
        </is>
      </c>
      <c r="G859" t="inlineStr">
        <is>
          <t>Part de viande de veaux vendue directement ou autoconsommée = 5 % (Où va le veau ? - Idele)</t>
        </is>
      </c>
      <c r="H859" t="inlineStr">
        <is>
          <t>Où va le veau ? - Idele</t>
        </is>
      </c>
      <c r="I859" t="inlineStr">
        <is>
          <t>Utilisation de la répartition de 2022, en tec</t>
        </is>
      </c>
      <c r="J859" t="inlineStr">
        <is>
          <t>Répartition</t>
        </is>
      </c>
      <c r="K859" t="inlineStr">
        <is>
          <t>Part de viande de veaux vendue directement ou autoconsommée</t>
        </is>
      </c>
      <c r="L859" t="inlineStr">
        <is>
          <t>Consommation - IDELE</t>
        </is>
      </c>
      <c r="M859" t="inlineStr">
        <is>
          <t>0</t>
        </is>
      </c>
      <c r="N859" t="n">
        <v>5.83</v>
      </c>
      <c r="O859" t="inlineStr"/>
      <c r="P859" t="inlineStr"/>
      <c r="Q859" t="inlineStr"/>
      <c r="R859" t="inlineStr"/>
      <c r="S859" t="inlineStr"/>
      <c r="T859" t="n">
        <v>0</v>
      </c>
      <c r="U859" t="n">
        <v>500000000</v>
      </c>
      <c r="V859" t="inlineStr"/>
      <c r="W859" t="inlineStr">
        <is>
          <t>déterminé</t>
        </is>
      </c>
    </row>
    <row r="860" ht="15" customHeight="1">
      <c r="A860" s="154" t="inlineStr">
        <is>
          <t>Viande de veaux</t>
        </is>
      </c>
      <c r="B860" t="inlineStr">
        <is>
          <t>GMS</t>
        </is>
      </c>
      <c r="C860" t="inlineStr">
        <is>
          <t>Viande bovine</t>
        </is>
      </c>
      <c r="D860" t="inlineStr">
        <is>
          <t>France</t>
        </is>
      </c>
      <c r="E860" t="inlineStr">
        <is>
          <t>2023</t>
        </is>
      </c>
      <c r="F860" t="inlineStr">
        <is>
          <t>kt</t>
        </is>
      </c>
      <c r="G860" t="inlineStr">
        <is>
          <t>Part de viande de veaux consommée en GMS = 35 % (Où va le veau ? - Idele)</t>
        </is>
      </c>
      <c r="H860" t="inlineStr">
        <is>
          <t>Où va le veau ? - Idele</t>
        </is>
      </c>
      <c r="I860" t="inlineStr">
        <is>
          <t>Utilisation de la répartition de 2022, en tec, comprenant également la viande transformée</t>
        </is>
      </c>
      <c r="J860" t="inlineStr">
        <is>
          <t>Répartition</t>
        </is>
      </c>
      <c r="K860" t="inlineStr">
        <is>
          <t>Part de viande de veaux consommée en GMS</t>
        </is>
      </c>
      <c r="L860" t="inlineStr">
        <is>
          <t>Consommation - IDELE</t>
        </is>
      </c>
      <c r="M860" t="inlineStr">
        <is>
          <t>0</t>
        </is>
      </c>
      <c r="N860" t="n">
        <v>40.8</v>
      </c>
      <c r="O860" t="inlineStr"/>
      <c r="P860" t="inlineStr"/>
      <c r="Q860" t="inlineStr"/>
      <c r="R860" t="inlineStr"/>
      <c r="S860" t="inlineStr"/>
      <c r="T860" t="n">
        <v>0</v>
      </c>
      <c r="U860" t="n">
        <v>500000000</v>
      </c>
      <c r="V860" t="inlineStr"/>
      <c r="W860" t="inlineStr">
        <is>
          <t>déterminé</t>
        </is>
      </c>
    </row>
    <row r="861" ht="15" customHeight="1">
      <c r="A861" s="154" t="inlineStr">
        <is>
          <t>Viande de veaux</t>
        </is>
      </c>
      <c r="B861" t="inlineStr">
        <is>
          <t>Boucherie</t>
        </is>
      </c>
      <c r="C861" t="inlineStr">
        <is>
          <t>Viande bovine</t>
        </is>
      </c>
      <c r="D861" t="inlineStr">
        <is>
          <t>France</t>
        </is>
      </c>
      <c r="E861" t="inlineStr">
        <is>
          <t>2023</t>
        </is>
      </c>
      <c r="F861" t="inlineStr">
        <is>
          <t>kt</t>
        </is>
      </c>
      <c r="G861" t="inlineStr">
        <is>
          <t>Part de viande de veaux consommée en boucherie = 35 % (Où va le veau ? - Idele)</t>
        </is>
      </c>
      <c r="H861" t="inlineStr">
        <is>
          <t>Où va le veau ? - Idele</t>
        </is>
      </c>
      <c r="I861" t="inlineStr">
        <is>
          <t>Utilisation de la répartition de 2022, en tec, comprenant également la viande transformée</t>
        </is>
      </c>
      <c r="J861" t="inlineStr">
        <is>
          <t>Répartition</t>
        </is>
      </c>
      <c r="K861" t="inlineStr">
        <is>
          <t>Part de viande de veaux consommée en boucherie</t>
        </is>
      </c>
      <c r="L861" t="inlineStr">
        <is>
          <t>Consommation - IDELE</t>
        </is>
      </c>
      <c r="M861" t="inlineStr">
        <is>
          <t>0</t>
        </is>
      </c>
      <c r="N861" t="n">
        <v>40.8</v>
      </c>
      <c r="O861" t="inlineStr"/>
      <c r="P861" t="inlineStr"/>
      <c r="Q861" t="inlineStr"/>
      <c r="R861" t="inlineStr"/>
      <c r="S861" t="inlineStr"/>
      <c r="T861" t="n">
        <v>0</v>
      </c>
      <c r="U861" t="n">
        <v>500000000</v>
      </c>
      <c r="V861" t="inlineStr"/>
      <c r="W861" t="inlineStr">
        <is>
          <t>déterminé</t>
        </is>
      </c>
    </row>
    <row r="862" ht="15" customHeight="1">
      <c r="A862" s="154" t="inlineStr">
        <is>
          <t>Viande de veaux</t>
        </is>
      </c>
      <c r="B862" t="inlineStr">
        <is>
          <t>RHD</t>
        </is>
      </c>
      <c r="C862" t="inlineStr">
        <is>
          <t>Viande bovine</t>
        </is>
      </c>
      <c r="D862" t="inlineStr">
        <is>
          <t>France</t>
        </is>
      </c>
      <c r="E862" t="inlineStr">
        <is>
          <t>2023</t>
        </is>
      </c>
      <c r="F862" t="inlineStr">
        <is>
          <t>kt</t>
        </is>
      </c>
      <c r="G862" t="inlineStr">
        <is>
          <t>Part de viande de veaux consommée en RHD = 25 % (Où va le veau ? - Idele)</t>
        </is>
      </c>
      <c r="H862" t="inlineStr">
        <is>
          <t>Où va le veau ? - Idele</t>
        </is>
      </c>
      <c r="I862" t="inlineStr">
        <is>
          <t>Utilisation de la répartition de 2022, en tec, comprenant également la viande transformée</t>
        </is>
      </c>
      <c r="J862" t="inlineStr">
        <is>
          <t>Répartition</t>
        </is>
      </c>
      <c r="K862" t="inlineStr">
        <is>
          <t>Part de viande de veaux consommée en RHD</t>
        </is>
      </c>
      <c r="L862" t="inlineStr">
        <is>
          <t>Consommation - IDELE</t>
        </is>
      </c>
      <c r="M862" t="inlineStr">
        <is>
          <t>0</t>
        </is>
      </c>
      <c r="N862" t="n">
        <v>29.1</v>
      </c>
      <c r="O862" t="inlineStr"/>
      <c r="P862" t="inlineStr"/>
      <c r="Q862" t="inlineStr"/>
      <c r="R862" t="inlineStr"/>
      <c r="S862" t="inlineStr"/>
      <c r="T862" t="n">
        <v>0</v>
      </c>
      <c r="U862" t="n">
        <v>500000000</v>
      </c>
      <c r="V862" t="inlineStr"/>
      <c r="W862" t="inlineStr">
        <is>
          <t>déterminé</t>
        </is>
      </c>
    </row>
    <row r="863" ht="15" customHeight="1">
      <c r="A863" s="154" t="inlineStr">
        <is>
          <t>Viande de veaux</t>
        </is>
      </c>
      <c r="B863" t="inlineStr">
        <is>
          <t>Autres IAA</t>
        </is>
      </c>
      <c r="C863" t="inlineStr">
        <is>
          <t>Viande bovine</t>
        </is>
      </c>
      <c r="D863" t="inlineStr">
        <is>
          <t>France</t>
        </is>
      </c>
      <c r="E863" t="inlineStr">
        <is>
          <t>2023</t>
        </is>
      </c>
      <c r="F863" t="inlineStr">
        <is>
          <t>kt</t>
        </is>
      </c>
      <c r="G863" t="inlineStr"/>
      <c r="H863" t="inlineStr"/>
      <c r="I863" t="inlineStr"/>
      <c r="J863" t="inlineStr"/>
      <c r="K863" t="inlineStr"/>
      <c r="L863" t="inlineStr"/>
      <c r="M863" t="inlineStr"/>
      <c r="N863" t="n">
        <v>0</v>
      </c>
      <c r="O863" t="inlineStr"/>
      <c r="P863" t="inlineStr"/>
      <c r="Q863" t="inlineStr"/>
      <c r="R863" t="inlineStr"/>
      <c r="S863" t="inlineStr"/>
      <c r="T863" t="n">
        <v>0</v>
      </c>
      <c r="U863" t="n">
        <v>500000000</v>
      </c>
      <c r="V863" t="inlineStr"/>
      <c r="W863" t="inlineStr">
        <is>
          <t>déterminé</t>
        </is>
      </c>
    </row>
    <row r="864" ht="15" customHeight="1">
      <c r="A864" s="154" t="inlineStr">
        <is>
          <t>Viande de veaux</t>
        </is>
      </c>
      <c r="B864" t="inlineStr">
        <is>
          <t>Export</t>
        </is>
      </c>
      <c r="C864" t="inlineStr">
        <is>
          <t>Viande bovine</t>
        </is>
      </c>
      <c r="D864" t="inlineStr">
        <is>
          <t>France</t>
        </is>
      </c>
      <c r="E864" t="inlineStr">
        <is>
          <t>2023</t>
        </is>
      </c>
      <c r="F864" t="inlineStr">
        <is>
          <t>kt</t>
        </is>
      </c>
      <c r="G864" t="inlineStr"/>
      <c r="H864" t="inlineStr"/>
      <c r="I864" t="inlineStr"/>
      <c r="J864" t="inlineStr"/>
      <c r="K864" t="inlineStr"/>
      <c r="L864" t="inlineStr"/>
      <c r="M864" t="inlineStr"/>
      <c r="N864" t="n">
        <v>56.5</v>
      </c>
      <c r="O864" t="inlineStr"/>
      <c r="P864" t="inlineStr"/>
      <c r="Q864" t="inlineStr"/>
      <c r="R864" t="inlineStr"/>
      <c r="S864" t="inlineStr"/>
      <c r="T864" t="n">
        <v>0</v>
      </c>
      <c r="U864" t="n">
        <v>500000000</v>
      </c>
      <c r="V864" t="inlineStr"/>
      <c r="W864" t="inlineStr">
        <is>
          <t>déterminé</t>
        </is>
      </c>
    </row>
    <row r="865" ht="15" customHeight="1">
      <c r="A865" s="154" t="inlineStr">
        <is>
          <t>Viande de veaux</t>
        </is>
      </c>
      <c r="B865" t="inlineStr">
        <is>
          <t>Alimentation humaine</t>
        </is>
      </c>
      <c r="C865" t="inlineStr">
        <is>
          <t>Viande bovine</t>
        </is>
      </c>
      <c r="D865" t="inlineStr">
        <is>
          <t>France</t>
        </is>
      </c>
      <c r="E865" t="inlineStr">
        <is>
          <t>2023</t>
        </is>
      </c>
      <c r="F865" t="inlineStr">
        <is>
          <t>kt</t>
        </is>
      </c>
      <c r="G865" t="inlineStr"/>
      <c r="H865" t="inlineStr"/>
      <c r="I865" t="inlineStr"/>
      <c r="J865" t="inlineStr"/>
      <c r="K865" t="inlineStr"/>
      <c r="L865" t="inlineStr"/>
      <c r="M865" t="inlineStr"/>
      <c r="N865" t="n">
        <v>116</v>
      </c>
      <c r="O865" t="inlineStr"/>
      <c r="P865" t="inlineStr"/>
      <c r="Q865" t="inlineStr"/>
      <c r="R865" t="inlineStr"/>
      <c r="S865" t="inlineStr"/>
      <c r="T865" t="n">
        <v>0</v>
      </c>
      <c r="U865" t="n">
        <v>500000000</v>
      </c>
      <c r="V865" t="inlineStr"/>
      <c r="W865" t="inlineStr">
        <is>
          <t>déterminé</t>
        </is>
      </c>
    </row>
    <row r="866" ht="15" customHeight="1">
      <c r="A866" s="154" t="inlineStr">
        <is>
          <t>Viande de veaux</t>
        </is>
      </c>
      <c r="B866" t="inlineStr">
        <is>
          <t>Circuits spécialisés</t>
        </is>
      </c>
      <c r="C866" t="inlineStr">
        <is>
          <t>Viande bovine</t>
        </is>
      </c>
      <c r="D866" t="inlineStr">
        <is>
          <t>France</t>
        </is>
      </c>
      <c r="E866" t="inlineStr">
        <is>
          <t>2023</t>
        </is>
      </c>
      <c r="F866" t="inlineStr">
        <is>
          <t>kt</t>
        </is>
      </c>
      <c r="G866" t="inlineStr"/>
      <c r="H866" t="inlineStr"/>
      <c r="I866" t="inlineStr"/>
      <c r="J866" t="inlineStr"/>
      <c r="K866" t="inlineStr"/>
      <c r="L866" t="inlineStr"/>
      <c r="M866" t="inlineStr"/>
      <c r="N866" t="n">
        <v>40.8</v>
      </c>
      <c r="O866" t="inlineStr"/>
      <c r="P866" t="inlineStr"/>
      <c r="Q866" t="inlineStr"/>
      <c r="R866" t="inlineStr"/>
      <c r="S866" t="inlineStr"/>
      <c r="T866" t="n">
        <v>0</v>
      </c>
      <c r="U866" t="n">
        <v>500000000</v>
      </c>
      <c r="V866" t="inlineStr"/>
      <c r="W866" t="inlineStr">
        <is>
          <t>déterminé</t>
        </is>
      </c>
    </row>
    <row r="867" ht="15" customHeight="1">
      <c r="A867" s="154" t="inlineStr">
        <is>
          <t>Viande de veaux</t>
        </is>
      </c>
      <c r="B867" t="inlineStr">
        <is>
          <t>Ménages</t>
        </is>
      </c>
      <c r="C867" t="inlineStr">
        <is>
          <t>Viande bovine</t>
        </is>
      </c>
      <c r="D867" t="inlineStr">
        <is>
          <t>France</t>
        </is>
      </c>
      <c r="E867" t="inlineStr">
        <is>
          <t>2023</t>
        </is>
      </c>
      <c r="F867" t="inlineStr">
        <is>
          <t>kt</t>
        </is>
      </c>
      <c r="G867" t="inlineStr"/>
      <c r="H867" t="inlineStr"/>
      <c r="I867" t="inlineStr"/>
      <c r="J867" t="inlineStr"/>
      <c r="K867" t="inlineStr"/>
      <c r="L867" t="inlineStr"/>
      <c r="M867" t="inlineStr"/>
      <c r="N867" t="n">
        <v>81.5</v>
      </c>
      <c r="O867" t="inlineStr"/>
      <c r="P867" t="inlineStr"/>
      <c r="Q867" t="inlineStr"/>
      <c r="R867" t="inlineStr"/>
      <c r="S867" t="inlineStr"/>
      <c r="T867" t="n">
        <v>0</v>
      </c>
      <c r="U867" t="n">
        <v>500000000</v>
      </c>
      <c r="V867" t="inlineStr"/>
      <c r="W867" t="inlineStr">
        <is>
          <t>déterminé</t>
        </is>
      </c>
    </row>
    <row r="868" ht="15" customHeight="1">
      <c r="A868" s="154" t="inlineStr">
        <is>
          <t>Viande de veaux</t>
        </is>
      </c>
      <c r="B868" t="inlineStr">
        <is>
          <t>Circuits généralistes</t>
        </is>
      </c>
      <c r="C868" t="inlineStr">
        <is>
          <t>Viande bovine</t>
        </is>
      </c>
      <c r="D868" t="inlineStr">
        <is>
          <t>France</t>
        </is>
      </c>
      <c r="E868" t="inlineStr">
        <is>
          <t>2023</t>
        </is>
      </c>
      <c r="F868" t="inlineStr">
        <is>
          <t>kt</t>
        </is>
      </c>
      <c r="G868" t="inlineStr"/>
      <c r="H868" t="inlineStr"/>
      <c r="I868" t="inlineStr"/>
      <c r="J868" t="inlineStr"/>
      <c r="K868" t="inlineStr"/>
      <c r="L868" t="inlineStr"/>
      <c r="M868" t="inlineStr"/>
      <c r="N868" t="n">
        <v>40.8</v>
      </c>
      <c r="O868" t="inlineStr"/>
      <c r="P868" t="inlineStr"/>
      <c r="Q868" t="inlineStr"/>
      <c r="R868" t="inlineStr"/>
      <c r="S868" t="inlineStr"/>
      <c r="T868" t="n">
        <v>0</v>
      </c>
      <c r="U868" t="n">
        <v>500000000</v>
      </c>
      <c r="V868" t="inlineStr"/>
      <c r="W868" t="inlineStr">
        <is>
          <t>déterminé</t>
        </is>
      </c>
    </row>
    <row r="869" ht="15" customHeight="1">
      <c r="A869" s="154" t="inlineStr">
        <is>
          <t>Viande de veaux</t>
        </is>
      </c>
      <c r="B869" t="inlineStr">
        <is>
          <t>Usages alimentaires</t>
        </is>
      </c>
      <c r="C869" t="inlineStr">
        <is>
          <t>Viande bovine</t>
        </is>
      </c>
      <c r="D869" t="inlineStr">
        <is>
          <t>France</t>
        </is>
      </c>
      <c r="E869" t="inlineStr">
        <is>
          <t>2023</t>
        </is>
      </c>
      <c r="F869" t="inlineStr">
        <is>
          <t>kt</t>
        </is>
      </c>
      <c r="G869" t="inlineStr"/>
      <c r="H869" t="inlineStr"/>
      <c r="I869" t="inlineStr"/>
      <c r="J869" t="inlineStr"/>
      <c r="K869" t="inlineStr"/>
      <c r="L869" t="inlineStr"/>
      <c r="M869" t="inlineStr"/>
      <c r="N869" t="n">
        <v>116</v>
      </c>
      <c r="O869" t="inlineStr"/>
      <c r="P869" t="inlineStr"/>
      <c r="Q869" t="inlineStr"/>
      <c r="R869" t="inlineStr"/>
      <c r="S869" t="inlineStr"/>
      <c r="T869" t="n">
        <v>0</v>
      </c>
      <c r="U869" t="n">
        <v>500000000</v>
      </c>
      <c r="V869" t="inlineStr"/>
      <c r="W869" t="inlineStr">
        <is>
          <t>déterminé</t>
        </is>
      </c>
    </row>
    <row r="870" ht="15" customHeight="1">
      <c r="A870" s="154" t="inlineStr">
        <is>
          <t>Viande de veaux</t>
        </is>
      </c>
      <c r="B870" t="inlineStr">
        <is>
          <t>Débouchés</t>
        </is>
      </c>
      <c r="C870" t="inlineStr">
        <is>
          <t>Viande bovine</t>
        </is>
      </c>
      <c r="D870" t="inlineStr">
        <is>
          <t>France</t>
        </is>
      </c>
      <c r="E870" t="inlineStr">
        <is>
          <t>2023</t>
        </is>
      </c>
      <c r="F870" t="inlineStr">
        <is>
          <t>kt</t>
        </is>
      </c>
      <c r="G870" t="inlineStr"/>
      <c r="H870" t="inlineStr"/>
      <c r="I870" t="inlineStr"/>
      <c r="J870" t="inlineStr"/>
      <c r="K870" t="inlineStr"/>
      <c r="L870" t="inlineStr"/>
      <c r="M870" t="inlineStr"/>
      <c r="N870" t="n">
        <v>116</v>
      </c>
      <c r="O870" t="inlineStr"/>
      <c r="P870" t="inlineStr"/>
      <c r="Q870" t="inlineStr"/>
      <c r="R870" t="inlineStr"/>
      <c r="S870" t="inlineStr"/>
      <c r="T870" t="n">
        <v>0</v>
      </c>
      <c r="U870" t="n">
        <v>500000000</v>
      </c>
      <c r="V870" t="inlineStr"/>
      <c r="W870" t="inlineStr">
        <is>
          <t>déterminé</t>
        </is>
      </c>
    </row>
    <row r="871" ht="15" customHeight="1">
      <c r="A871" s="154" t="inlineStr">
        <is>
          <t>Viande de gros bovins</t>
        </is>
      </c>
      <c r="B871" t="inlineStr">
        <is>
          <t>Vente directe et autoconsommation</t>
        </is>
      </c>
      <c r="C871" t="inlineStr">
        <is>
          <t>Viande bovine</t>
        </is>
      </c>
      <c r="D871" t="inlineStr">
        <is>
          <t>France</t>
        </is>
      </c>
      <c r="E871" t="inlineStr">
        <is>
          <t>2023</t>
        </is>
      </c>
      <c r="F871" t="inlineStr">
        <is>
          <t>kt</t>
        </is>
      </c>
      <c r="G871" t="inlineStr">
        <is>
          <t>Part de viande de gros bovins vendue directement ou autoconsommée = 4,5 % (Où va le bœuf ? - Idele)</t>
        </is>
      </c>
      <c r="H871" t="inlineStr">
        <is>
          <t>Où va le bœuf ? - Idele</t>
        </is>
      </c>
      <c r="I871" t="inlineStr">
        <is>
          <t>Utilisation de la répartition de 2022, en tec</t>
        </is>
      </c>
      <c r="J871" t="inlineStr">
        <is>
          <t>Répartition</t>
        </is>
      </c>
      <c r="K871" t="inlineStr">
        <is>
          <t>Part de viande de gros bovins vendue directement ou autoconsommée</t>
        </is>
      </c>
      <c r="L871" t="inlineStr">
        <is>
          <t>Consommation - IDELE</t>
        </is>
      </c>
      <c r="M871" t="inlineStr">
        <is>
          <t>0</t>
        </is>
      </c>
      <c r="N871" t="n">
        <v>39.4</v>
      </c>
      <c r="O871" t="inlineStr"/>
      <c r="P871" t="inlineStr"/>
      <c r="Q871" t="inlineStr"/>
      <c r="R871" t="inlineStr"/>
      <c r="S871" t="inlineStr"/>
      <c r="T871" t="n">
        <v>0</v>
      </c>
      <c r="U871" t="n">
        <v>500000000</v>
      </c>
      <c r="V871" t="inlineStr"/>
      <c r="W871" t="inlineStr">
        <is>
          <t>déterminé</t>
        </is>
      </c>
    </row>
    <row r="872" ht="15" customHeight="1">
      <c r="A872" s="154" t="inlineStr">
        <is>
          <t>Viande de gros bovins</t>
        </is>
      </c>
      <c r="B872" t="inlineStr">
        <is>
          <t>GMS</t>
        </is>
      </c>
      <c r="C872" t="inlineStr">
        <is>
          <t>Viande bovine</t>
        </is>
      </c>
      <c r="D872" t="inlineStr">
        <is>
          <t>France</t>
        </is>
      </c>
      <c r="E872" t="inlineStr">
        <is>
          <t>2023</t>
        </is>
      </c>
      <c r="F872" t="inlineStr">
        <is>
          <t>kt</t>
        </is>
      </c>
      <c r="G872" t="inlineStr">
        <is>
          <t>Part de viande de gros bovins consommée en GMS = 44 % (Où va le bœuf ? - Idele)</t>
        </is>
      </c>
      <c r="H872" t="inlineStr">
        <is>
          <t>Où va le bœuf ? - Idele</t>
        </is>
      </c>
      <c r="I872" t="inlineStr">
        <is>
          <t>Utilisation de la répartition de 2022, en tec, comprenant également la viande transformée</t>
        </is>
      </c>
      <c r="J872" t="inlineStr">
        <is>
          <t>Répartition</t>
        </is>
      </c>
      <c r="K872" t="inlineStr">
        <is>
          <t>Part de viande de gros bovins consommée en GMS</t>
        </is>
      </c>
      <c r="L872" t="inlineStr">
        <is>
          <t>Consommation - IDELE</t>
        </is>
      </c>
      <c r="M872" t="inlineStr">
        <is>
          <t>0</t>
        </is>
      </c>
      <c r="N872" t="n">
        <v>385</v>
      </c>
      <c r="O872" t="inlineStr"/>
      <c r="P872" t="inlineStr"/>
      <c r="Q872" t="inlineStr"/>
      <c r="R872" t="inlineStr"/>
      <c r="S872" t="inlineStr"/>
      <c r="T872" t="n">
        <v>0</v>
      </c>
      <c r="U872" t="n">
        <v>500000000</v>
      </c>
      <c r="V872" t="inlineStr"/>
      <c r="W872" t="inlineStr">
        <is>
          <t>déterminé</t>
        </is>
      </c>
    </row>
    <row r="873" ht="15" customHeight="1">
      <c r="A873" s="154" t="inlineStr">
        <is>
          <t>Viande de gros bovins</t>
        </is>
      </c>
      <c r="B873" t="inlineStr">
        <is>
          <t>Boucherie</t>
        </is>
      </c>
      <c r="C873" t="inlineStr">
        <is>
          <t>Viande bovine</t>
        </is>
      </c>
      <c r="D873" t="inlineStr">
        <is>
          <t>France</t>
        </is>
      </c>
      <c r="E873" t="inlineStr">
        <is>
          <t>2023</t>
        </is>
      </c>
      <c r="F873" t="inlineStr">
        <is>
          <t>kt</t>
        </is>
      </c>
      <c r="G873" t="inlineStr">
        <is>
          <t>Part de viande de gros bovins consommée en boucherie = 12,2 % (Où va le bœuf ? - Idele)</t>
        </is>
      </c>
      <c r="H873" t="inlineStr">
        <is>
          <t>Où va le bœuf ? - Idele</t>
        </is>
      </c>
      <c r="I873" t="inlineStr">
        <is>
          <t>Utilisation de la répartition de 2022, en tec, comprenant également la viande transformée</t>
        </is>
      </c>
      <c r="J873" t="inlineStr">
        <is>
          <t>Répartition</t>
        </is>
      </c>
      <c r="K873" t="inlineStr">
        <is>
          <t>Part de viande de gros bovins consommée en boucherie</t>
        </is>
      </c>
      <c r="L873" t="inlineStr">
        <is>
          <t>Consommation - IDELE</t>
        </is>
      </c>
      <c r="M873" t="inlineStr">
        <is>
          <t>0</t>
        </is>
      </c>
      <c r="N873" t="n">
        <v>107</v>
      </c>
      <c r="O873" t="inlineStr"/>
      <c r="P873" t="inlineStr"/>
      <c r="Q873" t="inlineStr"/>
      <c r="R873" t="inlineStr"/>
      <c r="S873" t="inlineStr"/>
      <c r="T873" t="n">
        <v>0</v>
      </c>
      <c r="U873" t="n">
        <v>500000000</v>
      </c>
      <c r="V873" t="inlineStr"/>
      <c r="W873" t="inlineStr">
        <is>
          <t>déterminé</t>
        </is>
      </c>
    </row>
    <row r="874" ht="15" customHeight="1">
      <c r="A874" s="154" t="inlineStr">
        <is>
          <t>Viande de gros bovins</t>
        </is>
      </c>
      <c r="B874" t="inlineStr">
        <is>
          <t>RHD</t>
        </is>
      </c>
      <c r="C874" t="inlineStr">
        <is>
          <t>Viande bovine</t>
        </is>
      </c>
      <c r="D874" t="inlineStr">
        <is>
          <t>France</t>
        </is>
      </c>
      <c r="E874" t="inlineStr">
        <is>
          <t>2023</t>
        </is>
      </c>
      <c r="F874" t="inlineStr">
        <is>
          <t>kt</t>
        </is>
      </c>
      <c r="G874" t="inlineStr">
        <is>
          <t>Part de viande de gros bovins consommée en RHD = 27,1 % (Où va le bœuf ? - Idele)</t>
        </is>
      </c>
      <c r="H874" t="inlineStr">
        <is>
          <t>Où va le bœuf ? - Idele</t>
        </is>
      </c>
      <c r="I874" t="inlineStr">
        <is>
          <t>Utilisation de la répartition de 2022, en tec, comprenant également la viande transformée</t>
        </is>
      </c>
      <c r="J874" t="inlineStr">
        <is>
          <t>Répartition</t>
        </is>
      </c>
      <c r="K874" t="inlineStr">
        <is>
          <t>Part de viande de gros bovins consommée en RHD</t>
        </is>
      </c>
      <c r="L874" t="inlineStr">
        <is>
          <t>Consommation - IDELE</t>
        </is>
      </c>
      <c r="M874" t="inlineStr">
        <is>
          <t>0</t>
        </is>
      </c>
      <c r="N874" t="n">
        <v>237</v>
      </c>
      <c r="O874" t="inlineStr"/>
      <c r="P874" t="inlineStr"/>
      <c r="Q874" t="inlineStr"/>
      <c r="R874" t="inlineStr"/>
      <c r="S874" t="inlineStr"/>
      <c r="T874" t="n">
        <v>0</v>
      </c>
      <c r="U874" t="n">
        <v>500000000</v>
      </c>
      <c r="V874" t="inlineStr"/>
      <c r="W874" t="inlineStr">
        <is>
          <t>déterminé</t>
        </is>
      </c>
    </row>
    <row r="875" ht="15" customHeight="1">
      <c r="A875" s="154" t="inlineStr">
        <is>
          <t>Viande de gros bovins</t>
        </is>
      </c>
      <c r="B875" t="inlineStr">
        <is>
          <t>Autres IAA</t>
        </is>
      </c>
      <c r="C875" t="inlineStr">
        <is>
          <t>Viande bovine</t>
        </is>
      </c>
      <c r="D875" t="inlineStr">
        <is>
          <t>France</t>
        </is>
      </c>
      <c r="E875" t="inlineStr">
        <is>
          <t>2023</t>
        </is>
      </c>
      <c r="F875" t="inlineStr">
        <is>
          <t>kt</t>
        </is>
      </c>
      <c r="G875" t="inlineStr">
        <is>
          <t>Part de viande de gros bovins pour la fabrication de plats préparés = 12,2 % (Où va le bœuf ? - Idele)</t>
        </is>
      </c>
      <c r="H875" t="inlineStr">
        <is>
          <t>Où va le bœuf ? - Idele</t>
        </is>
      </c>
      <c r="I875" t="inlineStr">
        <is>
          <t>Utilisation de la répartition de 2022, en tec, ne comprenant pas la viande transformée</t>
        </is>
      </c>
      <c r="J875" t="inlineStr">
        <is>
          <t>Répartition</t>
        </is>
      </c>
      <c r="K875" t="inlineStr">
        <is>
          <t>Part de viande de gros bovins pour la fabrication de plats préparés</t>
        </is>
      </c>
      <c r="L875" t="inlineStr">
        <is>
          <t>Consommation - IDELE</t>
        </is>
      </c>
      <c r="M875" t="inlineStr">
        <is>
          <t>0</t>
        </is>
      </c>
      <c r="N875" t="n">
        <v>107</v>
      </c>
      <c r="O875" t="inlineStr"/>
      <c r="P875" t="inlineStr"/>
      <c r="Q875" t="inlineStr"/>
      <c r="R875" t="inlineStr"/>
      <c r="S875" t="inlineStr"/>
      <c r="T875" t="n">
        <v>0</v>
      </c>
      <c r="U875" t="n">
        <v>500000000</v>
      </c>
      <c r="V875" t="inlineStr"/>
      <c r="W875" t="inlineStr">
        <is>
          <t>déterminé</t>
        </is>
      </c>
    </row>
    <row r="876" ht="15" customHeight="1">
      <c r="A876" s="154" t="inlineStr">
        <is>
          <t>Viande de gros bovins</t>
        </is>
      </c>
      <c r="B876" t="inlineStr">
        <is>
          <t>Export</t>
        </is>
      </c>
      <c r="C876" t="inlineStr">
        <is>
          <t>Viande bovine</t>
        </is>
      </c>
      <c r="D876" t="inlineStr">
        <is>
          <t>France</t>
        </is>
      </c>
      <c r="E876" t="inlineStr">
        <is>
          <t>2023</t>
        </is>
      </c>
      <c r="F876" t="inlineStr">
        <is>
          <t>kt</t>
        </is>
      </c>
      <c r="G876" t="inlineStr">
        <is>
          <t>Part de viande de gros bovins exportée = 16 % (Où va le bœuf ? - Idele)</t>
        </is>
      </c>
      <c r="H876" t="inlineStr">
        <is>
          <t>Où va le bœuf ? - Idele</t>
        </is>
      </c>
      <c r="I876" t="inlineStr">
        <is>
          <t>Utilisation de la répartition de 2022, en tec</t>
        </is>
      </c>
      <c r="J876" t="inlineStr">
        <is>
          <t>Répartition</t>
        </is>
      </c>
      <c r="K876" t="inlineStr">
        <is>
          <t>Part de viande de gros bovins exportée</t>
        </is>
      </c>
      <c r="L876" t="inlineStr">
        <is>
          <t>Consommation - IDELE</t>
        </is>
      </c>
      <c r="M876" t="inlineStr">
        <is>
          <t>0</t>
        </is>
      </c>
      <c r="N876" t="n">
        <v>128</v>
      </c>
      <c r="O876" t="inlineStr"/>
      <c r="P876" t="inlineStr"/>
      <c r="Q876" t="inlineStr"/>
      <c r="R876" t="inlineStr"/>
      <c r="S876" t="inlineStr"/>
      <c r="T876" t="n">
        <v>0</v>
      </c>
      <c r="U876" t="n">
        <v>500000000</v>
      </c>
      <c r="V876" t="inlineStr"/>
      <c r="W876" t="inlineStr">
        <is>
          <t>déterminé</t>
        </is>
      </c>
    </row>
    <row r="877" ht="15" customHeight="1">
      <c r="A877" s="154" t="inlineStr">
        <is>
          <t>Viande de gros bovins</t>
        </is>
      </c>
      <c r="B877" t="inlineStr">
        <is>
          <t>Alimentation humaine</t>
        </is>
      </c>
      <c r="C877" t="inlineStr">
        <is>
          <t>Viande bovine</t>
        </is>
      </c>
      <c r="D877" t="inlineStr">
        <is>
          <t>France</t>
        </is>
      </c>
      <c r="E877" t="inlineStr">
        <is>
          <t>2023</t>
        </is>
      </c>
      <c r="F877" t="inlineStr">
        <is>
          <t>kt</t>
        </is>
      </c>
      <c r="G877" t="inlineStr"/>
      <c r="H877" t="inlineStr"/>
      <c r="I877" t="inlineStr"/>
      <c r="J877" t="inlineStr"/>
      <c r="K877" t="inlineStr"/>
      <c r="L877" t="inlineStr"/>
      <c r="M877" t="inlineStr"/>
      <c r="N877" t="n">
        <v>876</v>
      </c>
      <c r="O877" t="inlineStr"/>
      <c r="P877" t="inlineStr"/>
      <c r="Q877" t="inlineStr"/>
      <c r="R877" t="inlineStr"/>
      <c r="S877" t="inlineStr"/>
      <c r="T877" t="n">
        <v>0</v>
      </c>
      <c r="U877" t="n">
        <v>500000000</v>
      </c>
      <c r="V877" t="inlineStr"/>
      <c r="W877" t="inlineStr">
        <is>
          <t>déterminé</t>
        </is>
      </c>
    </row>
    <row r="878" ht="15" customHeight="1">
      <c r="A878" s="154" t="inlineStr">
        <is>
          <t>Viande de gros bovins</t>
        </is>
      </c>
      <c r="B878" t="inlineStr">
        <is>
          <t>Circuits spécialisés</t>
        </is>
      </c>
      <c r="C878" t="inlineStr">
        <is>
          <t>Viande bovine</t>
        </is>
      </c>
      <c r="D878" t="inlineStr">
        <is>
          <t>France</t>
        </is>
      </c>
      <c r="E878" t="inlineStr">
        <is>
          <t>2023</t>
        </is>
      </c>
      <c r="F878" t="inlineStr">
        <is>
          <t>kt</t>
        </is>
      </c>
      <c r="G878" t="inlineStr"/>
      <c r="H878" t="inlineStr"/>
      <c r="I878" t="inlineStr"/>
      <c r="J878" t="inlineStr"/>
      <c r="K878" t="inlineStr"/>
      <c r="L878" t="inlineStr"/>
      <c r="M878" t="inlineStr"/>
      <c r="N878" t="n">
        <v>107</v>
      </c>
      <c r="O878" t="inlineStr"/>
      <c r="P878" t="inlineStr"/>
      <c r="Q878" t="inlineStr"/>
      <c r="R878" t="inlineStr"/>
      <c r="S878" t="inlineStr"/>
      <c r="T878" t="n">
        <v>0</v>
      </c>
      <c r="U878" t="n">
        <v>500000000</v>
      </c>
      <c r="V878" t="inlineStr"/>
      <c r="W878" t="inlineStr">
        <is>
          <t>déterminé</t>
        </is>
      </c>
    </row>
    <row r="879" ht="15" customHeight="1">
      <c r="A879" s="154" t="inlineStr">
        <is>
          <t>Viande de gros bovins</t>
        </is>
      </c>
      <c r="B879" t="inlineStr">
        <is>
          <t>Ménages</t>
        </is>
      </c>
      <c r="C879" t="inlineStr">
        <is>
          <t>Viande bovine</t>
        </is>
      </c>
      <c r="D879" t="inlineStr">
        <is>
          <t>France</t>
        </is>
      </c>
      <c r="E879" t="inlineStr">
        <is>
          <t>2023</t>
        </is>
      </c>
      <c r="F879" t="inlineStr">
        <is>
          <t>kt</t>
        </is>
      </c>
      <c r="G879" t="inlineStr"/>
      <c r="H879" t="inlineStr"/>
      <c r="I879" t="inlineStr"/>
      <c r="J879" t="inlineStr"/>
      <c r="K879" t="inlineStr"/>
      <c r="L879" t="inlineStr"/>
      <c r="M879" t="inlineStr"/>
      <c r="N879" t="n">
        <v>492</v>
      </c>
      <c r="O879" t="inlineStr"/>
      <c r="P879" t="inlineStr"/>
      <c r="Q879" t="inlineStr"/>
      <c r="R879" t="inlineStr"/>
      <c r="S879" t="inlineStr"/>
      <c r="T879" t="n">
        <v>0</v>
      </c>
      <c r="U879" t="n">
        <v>500000000</v>
      </c>
      <c r="V879" t="inlineStr"/>
      <c r="W879" t="inlineStr">
        <is>
          <t>déterminé</t>
        </is>
      </c>
    </row>
    <row r="880" ht="15" customHeight="1">
      <c r="A880" s="154" t="inlineStr">
        <is>
          <t>Viande de gros bovins</t>
        </is>
      </c>
      <c r="B880" t="inlineStr">
        <is>
          <t>Circuits généralistes</t>
        </is>
      </c>
      <c r="C880" t="inlineStr">
        <is>
          <t>Viande bovine</t>
        </is>
      </c>
      <c r="D880" t="inlineStr">
        <is>
          <t>France</t>
        </is>
      </c>
      <c r="E880" t="inlineStr">
        <is>
          <t>2023</t>
        </is>
      </c>
      <c r="F880" t="inlineStr">
        <is>
          <t>kt</t>
        </is>
      </c>
      <c r="G880" t="inlineStr"/>
      <c r="H880" t="inlineStr"/>
      <c r="I880" t="inlineStr"/>
      <c r="J880" t="inlineStr"/>
      <c r="K880" t="inlineStr"/>
      <c r="L880" t="inlineStr"/>
      <c r="M880" t="inlineStr"/>
      <c r="N880" t="n">
        <v>385</v>
      </c>
      <c r="O880" t="inlineStr"/>
      <c r="P880" t="inlineStr"/>
      <c r="Q880" t="inlineStr"/>
      <c r="R880" t="inlineStr"/>
      <c r="S880" t="inlineStr"/>
      <c r="T880" t="n">
        <v>0</v>
      </c>
      <c r="U880" t="n">
        <v>500000000</v>
      </c>
      <c r="V880" t="inlineStr"/>
      <c r="W880" t="inlineStr">
        <is>
          <t>déterminé</t>
        </is>
      </c>
    </row>
    <row r="881" ht="15" customHeight="1">
      <c r="A881" s="154" t="inlineStr">
        <is>
          <t>Viande de gros bovins</t>
        </is>
      </c>
      <c r="B881" t="inlineStr">
        <is>
          <t>Usages alimentaires</t>
        </is>
      </c>
      <c r="C881" t="inlineStr">
        <is>
          <t>Viande bovine</t>
        </is>
      </c>
      <c r="D881" t="inlineStr">
        <is>
          <t>France</t>
        </is>
      </c>
      <c r="E881" t="inlineStr">
        <is>
          <t>2023</t>
        </is>
      </c>
      <c r="F881" t="inlineStr">
        <is>
          <t>kt</t>
        </is>
      </c>
      <c r="G881" t="inlineStr"/>
      <c r="H881" t="inlineStr"/>
      <c r="I881" t="inlineStr"/>
      <c r="J881" t="inlineStr"/>
      <c r="K881" t="inlineStr"/>
      <c r="L881" t="inlineStr"/>
      <c r="M881" t="inlineStr"/>
      <c r="N881" t="n">
        <v>876</v>
      </c>
      <c r="O881" t="inlineStr"/>
      <c r="P881" t="inlineStr"/>
      <c r="Q881" t="inlineStr"/>
      <c r="R881" t="inlineStr"/>
      <c r="S881" t="inlineStr"/>
      <c r="T881" t="n">
        <v>0</v>
      </c>
      <c r="U881" t="n">
        <v>500000000</v>
      </c>
      <c r="V881" t="inlineStr"/>
      <c r="W881" t="inlineStr">
        <is>
          <t>déterminé</t>
        </is>
      </c>
    </row>
    <row r="882" ht="15" customHeight="1">
      <c r="A882" s="154" t="inlineStr">
        <is>
          <t>Viande de gros bovins</t>
        </is>
      </c>
      <c r="B882" t="inlineStr">
        <is>
          <t>Débouchés</t>
        </is>
      </c>
      <c r="C882" t="inlineStr">
        <is>
          <t>Viande bovine</t>
        </is>
      </c>
      <c r="D882" t="inlineStr">
        <is>
          <t>France</t>
        </is>
      </c>
      <c r="E882" t="inlineStr">
        <is>
          <t>2023</t>
        </is>
      </c>
      <c r="F882" t="inlineStr">
        <is>
          <t>kt</t>
        </is>
      </c>
      <c r="G882" t="inlineStr"/>
      <c r="H882" t="inlineStr"/>
      <c r="I882" t="inlineStr"/>
      <c r="J882" t="inlineStr"/>
      <c r="K882" t="inlineStr"/>
      <c r="L882" t="inlineStr"/>
      <c r="M882" t="inlineStr"/>
      <c r="N882" t="n">
        <v>876</v>
      </c>
      <c r="O882" t="inlineStr"/>
      <c r="P882" t="inlineStr"/>
      <c r="Q882" t="inlineStr"/>
      <c r="R882" t="inlineStr"/>
      <c r="S882" t="inlineStr"/>
      <c r="T882" t="n">
        <v>0</v>
      </c>
      <c r="U882" t="n">
        <v>500000000</v>
      </c>
      <c r="V882" t="inlineStr"/>
      <c r="W882" t="inlineStr">
        <is>
          <t>déterminé</t>
        </is>
      </c>
    </row>
    <row r="883" ht="15" customHeight="1">
      <c r="A883" s="154" t="inlineStr">
        <is>
          <t>Matières issues de coproduits</t>
        </is>
      </c>
      <c r="B883" t="inlineStr">
        <is>
          <t>Energie</t>
        </is>
      </c>
      <c r="C883" t="inlineStr">
        <is>
          <t>Viande bovine</t>
        </is>
      </c>
      <c r="D883" t="inlineStr">
        <is>
          <t>France</t>
        </is>
      </c>
      <c r="E883" t="inlineStr">
        <is>
          <t>2023</t>
        </is>
      </c>
      <c r="F883" t="inlineStr">
        <is>
          <t>kt</t>
        </is>
      </c>
      <c r="G883" t="inlineStr"/>
      <c r="H883" t="inlineStr"/>
      <c r="I883" t="inlineStr"/>
      <c r="J883" t="inlineStr"/>
      <c r="K883" t="inlineStr"/>
      <c r="L883" t="inlineStr"/>
      <c r="M883" t="inlineStr"/>
      <c r="N883" t="n">
        <v>108</v>
      </c>
      <c r="O883" t="inlineStr"/>
      <c r="P883" t="inlineStr"/>
      <c r="Q883" t="inlineStr"/>
      <c r="R883" t="inlineStr"/>
      <c r="S883" t="inlineStr"/>
      <c r="T883" t="n">
        <v>0</v>
      </c>
      <c r="U883" t="n">
        <v>500000000</v>
      </c>
      <c r="V883" t="inlineStr"/>
      <c r="W883" t="inlineStr">
        <is>
          <t>déterminé</t>
        </is>
      </c>
    </row>
    <row r="884" ht="15" customHeight="1">
      <c r="A884" s="154" t="inlineStr">
        <is>
          <t>Matières issues de coproduits</t>
        </is>
      </c>
      <c r="B884" t="inlineStr">
        <is>
          <t>Fertilisation</t>
        </is>
      </c>
      <c r="C884" t="inlineStr">
        <is>
          <t>Viande bovine</t>
        </is>
      </c>
      <c r="D884" t="inlineStr">
        <is>
          <t>France</t>
        </is>
      </c>
      <c r="E884" t="inlineStr">
        <is>
          <t>2023</t>
        </is>
      </c>
      <c r="F884" t="inlineStr">
        <is>
          <t>kt</t>
        </is>
      </c>
      <c r="G884" t="inlineStr"/>
      <c r="H884" t="inlineStr"/>
      <c r="I884" t="inlineStr"/>
      <c r="J884" t="inlineStr"/>
      <c r="K884" t="inlineStr"/>
      <c r="L884" t="inlineStr"/>
      <c r="M884" t="inlineStr"/>
      <c r="N884" t="n">
        <v>20.8</v>
      </c>
      <c r="O884" t="inlineStr"/>
      <c r="P884" t="inlineStr"/>
      <c r="Q884" t="inlineStr"/>
      <c r="R884" t="inlineStr"/>
      <c r="S884" t="inlineStr"/>
      <c r="T884" t="n">
        <v>0</v>
      </c>
      <c r="U884" t="n">
        <v>500000000</v>
      </c>
      <c r="V884" t="inlineStr"/>
      <c r="W884" t="inlineStr">
        <is>
          <t>déterminé</t>
        </is>
      </c>
    </row>
    <row r="885" ht="15" customHeight="1">
      <c r="A885" s="154" t="inlineStr">
        <is>
          <t>Matières issues de coproduits</t>
        </is>
      </c>
      <c r="B885" t="inlineStr">
        <is>
          <t>Alimentation animale rente</t>
        </is>
      </c>
      <c r="C885" t="inlineStr">
        <is>
          <t>Viande bovine</t>
        </is>
      </c>
      <c r="D885" t="inlineStr">
        <is>
          <t>France</t>
        </is>
      </c>
      <c r="E885" t="inlineStr">
        <is>
          <t>2023</t>
        </is>
      </c>
      <c r="F885" t="inlineStr">
        <is>
          <t>kt</t>
        </is>
      </c>
      <c r="G885" t="inlineStr"/>
      <c r="H885" t="inlineStr"/>
      <c r="I885" t="inlineStr"/>
      <c r="J885" t="inlineStr"/>
      <c r="K885" t="inlineStr"/>
      <c r="L885" t="inlineStr"/>
      <c r="M885" t="inlineStr"/>
      <c r="N885" t="n">
        <v>6.16</v>
      </c>
      <c r="O885" t="inlineStr"/>
      <c r="P885" t="inlineStr"/>
      <c r="Q885" t="inlineStr"/>
      <c r="R885" t="inlineStr"/>
      <c r="S885" t="inlineStr"/>
      <c r="T885" t="n">
        <v>0</v>
      </c>
      <c r="U885" t="n">
        <v>500000000</v>
      </c>
      <c r="V885" t="inlineStr"/>
      <c r="W885" t="inlineStr">
        <is>
          <t>déterminé</t>
        </is>
      </c>
    </row>
    <row r="886" ht="15" customHeight="1">
      <c r="A886" s="154" t="inlineStr">
        <is>
          <t>Matières issues de coproduits</t>
        </is>
      </c>
      <c r="B886" t="inlineStr">
        <is>
          <t>Petfood</t>
        </is>
      </c>
      <c r="C886" t="inlineStr">
        <is>
          <t>Viande bovine</t>
        </is>
      </c>
      <c r="D886" t="inlineStr">
        <is>
          <t>France</t>
        </is>
      </c>
      <c r="E886" t="inlineStr">
        <is>
          <t>2023</t>
        </is>
      </c>
      <c r="F886" t="inlineStr">
        <is>
          <t>kt</t>
        </is>
      </c>
      <c r="G886" t="inlineStr"/>
      <c r="H886" t="inlineStr"/>
      <c r="I886" t="inlineStr"/>
      <c r="J886" t="inlineStr"/>
      <c r="K886" t="inlineStr"/>
      <c r="L886" t="inlineStr"/>
      <c r="M886" t="inlineStr"/>
      <c r="N886" t="n">
        <v>71.7</v>
      </c>
      <c r="O886" t="inlineStr"/>
      <c r="P886" t="inlineStr"/>
      <c r="Q886" t="inlineStr"/>
      <c r="R886" t="inlineStr"/>
      <c r="S886" t="inlineStr"/>
      <c r="T886" t="n">
        <v>0</v>
      </c>
      <c r="U886" t="n">
        <v>500000000</v>
      </c>
      <c r="V886" t="inlineStr"/>
      <c r="W886" t="inlineStr">
        <is>
          <t>déterminé</t>
        </is>
      </c>
    </row>
    <row r="887" ht="15" customHeight="1">
      <c r="A887" s="154" t="inlineStr">
        <is>
          <t>Matières issues de coproduits</t>
        </is>
      </c>
      <c r="B887" t="inlineStr">
        <is>
          <t>Aquaculture</t>
        </is>
      </c>
      <c r="C887" t="inlineStr">
        <is>
          <t>Viande bovine</t>
        </is>
      </c>
      <c r="D887" t="inlineStr">
        <is>
          <t>France</t>
        </is>
      </c>
      <c r="E887" t="inlineStr">
        <is>
          <t>2023</t>
        </is>
      </c>
      <c r="F887" t="inlineStr">
        <is>
          <t>kt</t>
        </is>
      </c>
      <c r="G887" t="inlineStr"/>
      <c r="H887" t="inlineStr"/>
      <c r="I887" t="inlineStr"/>
      <c r="J887" t="inlineStr"/>
      <c r="K887" t="inlineStr"/>
      <c r="L887" t="inlineStr"/>
      <c r="M887" t="inlineStr"/>
      <c r="N887" t="n">
        <v>4.18</v>
      </c>
      <c r="O887" t="inlineStr"/>
      <c r="P887" t="inlineStr"/>
      <c r="Q887" t="inlineStr"/>
      <c r="R887" t="inlineStr"/>
      <c r="S887" t="inlineStr"/>
      <c r="T887" t="n">
        <v>0</v>
      </c>
      <c r="U887" t="n">
        <v>500000000</v>
      </c>
      <c r="V887" t="inlineStr"/>
      <c r="W887" t="inlineStr">
        <is>
          <t>déterminé</t>
        </is>
      </c>
    </row>
    <row r="888" ht="15" customHeight="1">
      <c r="A888" s="154" t="inlineStr">
        <is>
          <t>Matières issues de coproduits</t>
        </is>
      </c>
      <c r="B888" t="inlineStr">
        <is>
          <t>Autres industries</t>
        </is>
      </c>
      <c r="C888" t="inlineStr">
        <is>
          <t>Viande bovine</t>
        </is>
      </c>
      <c r="D888" t="inlineStr">
        <is>
          <t>France</t>
        </is>
      </c>
      <c r="E888" t="inlineStr">
        <is>
          <t>2023</t>
        </is>
      </c>
      <c r="F888" t="inlineStr">
        <is>
          <t>kt</t>
        </is>
      </c>
      <c r="G888" t="inlineStr"/>
      <c r="H888" t="inlineStr"/>
      <c r="I888" t="inlineStr"/>
      <c r="J888" t="inlineStr"/>
      <c r="K888" t="inlineStr"/>
      <c r="L888" t="inlineStr"/>
      <c r="M888" t="inlineStr"/>
      <c r="N888" t="n">
        <v>7.21</v>
      </c>
      <c r="O888" t="inlineStr"/>
      <c r="P888" t="inlineStr"/>
      <c r="Q888" t="inlineStr"/>
      <c r="R888" t="inlineStr"/>
      <c r="S888" t="inlineStr"/>
      <c r="T888" t="n">
        <v>0</v>
      </c>
      <c r="U888" t="n">
        <v>500000000</v>
      </c>
      <c r="V888" t="inlineStr"/>
      <c r="W888" t="inlineStr">
        <is>
          <t>déterminé</t>
        </is>
      </c>
    </row>
    <row r="889" ht="15" customHeight="1">
      <c r="A889" s="154" t="inlineStr">
        <is>
          <t>Matières issues de coproduits</t>
        </is>
      </c>
      <c r="B889" t="inlineStr">
        <is>
          <t>Autres usages (ou usages inconnus)</t>
        </is>
      </c>
      <c r="C889" t="inlineStr">
        <is>
          <t>Viande bovine</t>
        </is>
      </c>
      <c r="D889" t="inlineStr">
        <is>
          <t>France</t>
        </is>
      </c>
      <c r="E889" t="inlineStr">
        <is>
          <t>2023</t>
        </is>
      </c>
      <c r="F889" t="inlineStr">
        <is>
          <t>kt</t>
        </is>
      </c>
      <c r="G889" t="inlineStr"/>
      <c r="H889" t="inlineStr"/>
      <c r="I889" t="inlineStr"/>
      <c r="J889" t="inlineStr"/>
      <c r="K889" t="inlineStr"/>
      <c r="L889" t="inlineStr"/>
      <c r="M889" t="inlineStr"/>
      <c r="N889" t="n">
        <v>4.17</v>
      </c>
      <c r="O889" t="inlineStr"/>
      <c r="P889" t="inlineStr"/>
      <c r="Q889" t="inlineStr"/>
      <c r="R889" t="inlineStr"/>
      <c r="S889" t="inlineStr"/>
      <c r="T889" t="n">
        <v>0</v>
      </c>
      <c r="U889" t="n">
        <v>500000000</v>
      </c>
      <c r="V889" t="inlineStr"/>
      <c r="W889" t="inlineStr">
        <is>
          <t>déterminé</t>
        </is>
      </c>
    </row>
    <row r="890" ht="15" customHeight="1">
      <c r="A890" s="154" t="inlineStr">
        <is>
          <t>Matières issues de coproduits</t>
        </is>
      </c>
      <c r="B890" t="inlineStr">
        <is>
          <t>Export</t>
        </is>
      </c>
      <c r="C890" t="inlineStr">
        <is>
          <t>Viande bovine</t>
        </is>
      </c>
      <c r="D890" t="inlineStr">
        <is>
          <t>France</t>
        </is>
      </c>
      <c r="E890" t="inlineStr">
        <is>
          <t>2023</t>
        </is>
      </c>
      <c r="F890" t="inlineStr">
        <is>
          <t>kt</t>
        </is>
      </c>
      <c r="G890" t="inlineStr"/>
      <c r="H890" t="inlineStr"/>
      <c r="I890" t="inlineStr"/>
      <c r="J890" t="inlineStr"/>
      <c r="K890" t="inlineStr"/>
      <c r="L890" t="inlineStr"/>
      <c r="M890" t="inlineStr"/>
      <c r="N890" t="n">
        <v>280</v>
      </c>
      <c r="O890" t="inlineStr"/>
      <c r="P890" t="inlineStr"/>
      <c r="Q890" t="inlineStr"/>
      <c r="R890" t="inlineStr"/>
      <c r="S890" t="inlineStr"/>
      <c r="T890" t="n">
        <v>0</v>
      </c>
      <c r="U890" t="n">
        <v>500000000</v>
      </c>
      <c r="V890" t="inlineStr"/>
      <c r="W890" t="inlineStr">
        <is>
          <t>déterminé</t>
        </is>
      </c>
    </row>
    <row r="891" ht="15" customHeight="1">
      <c r="A891" s="154" t="inlineStr">
        <is>
          <t>Matières issues de coproduits</t>
        </is>
      </c>
      <c r="B891" t="inlineStr">
        <is>
          <t>Alimentation animale</t>
        </is>
      </c>
      <c r="C891" t="inlineStr">
        <is>
          <t>Viande bovine</t>
        </is>
      </c>
      <c r="D891" t="inlineStr">
        <is>
          <t>France</t>
        </is>
      </c>
      <c r="E891" t="inlineStr">
        <is>
          <t>2023</t>
        </is>
      </c>
      <c r="F891" t="inlineStr">
        <is>
          <t>kt</t>
        </is>
      </c>
      <c r="G891" t="inlineStr"/>
      <c r="H891" t="inlineStr"/>
      <c r="I891" t="inlineStr"/>
      <c r="J891" t="inlineStr"/>
      <c r="K891" t="inlineStr"/>
      <c r="L891" t="inlineStr"/>
      <c r="M891" t="inlineStr"/>
      <c r="N891" t="n">
        <v>82</v>
      </c>
      <c r="O891" t="inlineStr"/>
      <c r="P891" t="inlineStr"/>
      <c r="Q891" t="inlineStr"/>
      <c r="R891" t="inlineStr"/>
      <c r="S891" t="inlineStr"/>
      <c r="T891" t="n">
        <v>0</v>
      </c>
      <c r="U891" t="n">
        <v>500000000</v>
      </c>
      <c r="V891" t="inlineStr"/>
      <c r="W891" t="inlineStr">
        <is>
          <t>déterminé</t>
        </is>
      </c>
    </row>
    <row r="892" ht="15" customHeight="1">
      <c r="A892" s="154" t="inlineStr">
        <is>
          <t>Matières issues de coproduits</t>
        </is>
      </c>
      <c r="B892" t="inlineStr">
        <is>
          <t>Usages alimentaires</t>
        </is>
      </c>
      <c r="C892" t="inlineStr">
        <is>
          <t>Viande bovine</t>
        </is>
      </c>
      <c r="D892" t="inlineStr">
        <is>
          <t>France</t>
        </is>
      </c>
      <c r="E892" t="inlineStr">
        <is>
          <t>2023</t>
        </is>
      </c>
      <c r="F892" t="inlineStr">
        <is>
          <t>kt</t>
        </is>
      </c>
      <c r="G892" t="inlineStr"/>
      <c r="H892" t="inlineStr"/>
      <c r="I892" t="inlineStr"/>
      <c r="J892" t="inlineStr"/>
      <c r="K892" t="inlineStr"/>
      <c r="L892" t="inlineStr"/>
      <c r="M892" t="inlineStr"/>
      <c r="N892" t="n">
        <v>88.8</v>
      </c>
      <c r="O892" t="inlineStr"/>
      <c r="P892" t="inlineStr"/>
      <c r="Q892" t="inlineStr"/>
      <c r="R892" t="inlineStr"/>
      <c r="S892" t="inlineStr"/>
      <c r="T892" t="n">
        <v>0</v>
      </c>
      <c r="U892" t="n">
        <v>500000000</v>
      </c>
      <c r="V892" t="inlineStr"/>
      <c r="W892" t="inlineStr">
        <is>
          <t>déterminé</t>
        </is>
      </c>
    </row>
    <row r="893" ht="15" customHeight="1">
      <c r="A893" s="154" t="inlineStr">
        <is>
          <t>Matières issues de coproduits</t>
        </is>
      </c>
      <c r="B893" t="inlineStr">
        <is>
          <t>Débouchés</t>
        </is>
      </c>
      <c r="C893" t="inlineStr">
        <is>
          <t>Viande bovine</t>
        </is>
      </c>
      <c r="D893" t="inlineStr">
        <is>
          <t>France</t>
        </is>
      </c>
      <c r="E893" t="inlineStr">
        <is>
          <t>2023</t>
        </is>
      </c>
      <c r="F893" t="inlineStr">
        <is>
          <t>kt</t>
        </is>
      </c>
      <c r="G893" t="inlineStr"/>
      <c r="H893" t="inlineStr"/>
      <c r="I893" t="inlineStr"/>
      <c r="J893" t="inlineStr"/>
      <c r="K893" t="inlineStr"/>
      <c r="L893" t="inlineStr"/>
      <c r="M893" t="inlineStr"/>
      <c r="N893" t="n">
        <v>229</v>
      </c>
      <c r="O893" t="inlineStr"/>
      <c r="P893" t="inlineStr"/>
      <c r="Q893" t="inlineStr"/>
      <c r="R893" t="inlineStr"/>
      <c r="S893" t="inlineStr"/>
      <c r="T893" t="n">
        <v>0</v>
      </c>
      <c r="U893" t="n">
        <v>500000000</v>
      </c>
      <c r="V893" t="inlineStr"/>
      <c r="W893" t="inlineStr">
        <is>
          <t>déterminé</t>
        </is>
      </c>
    </row>
    <row r="894" ht="15" customHeight="1">
      <c r="A894" s="154" t="inlineStr">
        <is>
          <t>Matières issues de coproduits</t>
        </is>
      </c>
      <c r="B894" t="inlineStr">
        <is>
          <t>Usages non-alimentaires</t>
        </is>
      </c>
      <c r="C894" t="inlineStr">
        <is>
          <t>Viande bovine</t>
        </is>
      </c>
      <c r="D894" t="inlineStr">
        <is>
          <t>France</t>
        </is>
      </c>
      <c r="E894" t="inlineStr">
        <is>
          <t>2023</t>
        </is>
      </c>
      <c r="F894" t="inlineStr">
        <is>
          <t>kt</t>
        </is>
      </c>
      <c r="G894" t="inlineStr"/>
      <c r="H894" t="inlineStr"/>
      <c r="I894" t="inlineStr"/>
      <c r="J894" t="inlineStr"/>
      <c r="K894" t="inlineStr"/>
      <c r="L894" t="inlineStr"/>
      <c r="M894" t="inlineStr"/>
      <c r="N894" t="n">
        <v>136</v>
      </c>
      <c r="O894" t="inlineStr"/>
      <c r="P894" t="inlineStr"/>
      <c r="Q894" t="inlineStr"/>
      <c r="R894" t="inlineStr"/>
      <c r="S894" t="inlineStr"/>
      <c r="T894" t="n">
        <v>0</v>
      </c>
      <c r="U894" t="n">
        <v>500000000</v>
      </c>
      <c r="V894" t="inlineStr"/>
      <c r="W894" t="inlineStr">
        <is>
          <t>déterminé</t>
        </is>
      </c>
    </row>
    <row r="895" ht="15" customHeight="1">
      <c r="A895" s="154" t="inlineStr">
        <is>
          <t>Matières issues de coproduits</t>
        </is>
      </c>
      <c r="B895" t="inlineStr">
        <is>
          <t>Autres IAA</t>
        </is>
      </c>
      <c r="C895" t="inlineStr">
        <is>
          <t>Viande bovine</t>
        </is>
      </c>
      <c r="D895" t="inlineStr">
        <is>
          <t>France</t>
        </is>
      </c>
      <c r="E895" t="inlineStr">
        <is>
          <t>2023</t>
        </is>
      </c>
      <c r="F895" t="inlineStr">
        <is>
          <t>kt</t>
        </is>
      </c>
      <c r="G895" t="inlineStr"/>
      <c r="H895" t="inlineStr"/>
      <c r="I895" t="inlineStr"/>
      <c r="J895" t="inlineStr"/>
      <c r="K895" t="inlineStr"/>
      <c r="L895" t="inlineStr"/>
      <c r="M895" t="inlineStr"/>
      <c r="N895" t="n">
        <v>6.75</v>
      </c>
      <c r="O895" t="inlineStr"/>
      <c r="P895" t="inlineStr"/>
      <c r="Q895" t="inlineStr"/>
      <c r="R895" t="inlineStr"/>
      <c r="S895" t="inlineStr"/>
      <c r="T895" t="n">
        <v>0</v>
      </c>
      <c r="U895" t="n">
        <v>500000000</v>
      </c>
      <c r="V895" t="inlineStr"/>
      <c r="W895" t="inlineStr">
        <is>
          <t>déterminé</t>
        </is>
      </c>
    </row>
    <row r="896" ht="15" customHeight="1">
      <c r="A896" s="154" t="inlineStr">
        <is>
          <t>Matières issues de coproduits</t>
        </is>
      </c>
      <c r="B896" t="inlineStr">
        <is>
          <t>Alimentation humaine</t>
        </is>
      </c>
      <c r="C896" t="inlineStr">
        <is>
          <t>Viande bovine</t>
        </is>
      </c>
      <c r="D896" t="inlineStr">
        <is>
          <t>France</t>
        </is>
      </c>
      <c r="E896" t="inlineStr">
        <is>
          <t>2023</t>
        </is>
      </c>
      <c r="F896" t="inlineStr">
        <is>
          <t>kt</t>
        </is>
      </c>
      <c r="G896" t="inlineStr"/>
      <c r="H896" t="inlineStr"/>
      <c r="I896" t="inlineStr"/>
      <c r="J896" t="inlineStr"/>
      <c r="K896" t="inlineStr"/>
      <c r="L896" t="inlineStr"/>
      <c r="M896" t="inlineStr"/>
      <c r="N896" t="n">
        <v>6.75</v>
      </c>
      <c r="O896" t="inlineStr"/>
      <c r="P896" t="inlineStr"/>
      <c r="Q896" t="inlineStr"/>
      <c r="R896" t="inlineStr"/>
      <c r="S896" t="inlineStr"/>
      <c r="T896" t="n">
        <v>0</v>
      </c>
      <c r="U896" t="n">
        <v>500000000</v>
      </c>
      <c r="V896" t="inlineStr"/>
      <c r="W896" t="inlineStr">
        <is>
          <t>déterminé</t>
        </is>
      </c>
    </row>
    <row r="897" ht="15" customHeight="1">
      <c r="A897" s="154" t="inlineStr">
        <is>
          <t>Produits transformés</t>
        </is>
      </c>
      <c r="B897" t="inlineStr">
        <is>
          <t>Energie</t>
        </is>
      </c>
      <c r="C897" t="inlineStr">
        <is>
          <t>Viande bovine</t>
        </is>
      </c>
      <c r="D897" t="inlineStr">
        <is>
          <t>France</t>
        </is>
      </c>
      <c r="E897" t="inlineStr">
        <is>
          <t>2023</t>
        </is>
      </c>
      <c r="F897" t="inlineStr">
        <is>
          <t>kt</t>
        </is>
      </c>
      <c r="G897" t="inlineStr"/>
      <c r="H897" t="inlineStr"/>
      <c r="I897" t="inlineStr"/>
      <c r="J897" t="inlineStr"/>
      <c r="K897" t="inlineStr"/>
      <c r="L897" t="inlineStr"/>
      <c r="M897" t="inlineStr"/>
      <c r="N897" t="n">
        <v>108</v>
      </c>
      <c r="O897" t="inlineStr"/>
      <c r="P897" t="inlineStr"/>
      <c r="Q897" t="inlineStr"/>
      <c r="R897" t="inlineStr"/>
      <c r="S897" t="inlineStr"/>
      <c r="T897" t="n">
        <v>0</v>
      </c>
      <c r="U897" t="n">
        <v>500000000</v>
      </c>
      <c r="V897" t="inlineStr"/>
      <c r="W897" t="inlineStr">
        <is>
          <t>déterminé</t>
        </is>
      </c>
    </row>
    <row r="898" ht="15" customHeight="1">
      <c r="A898" s="154" t="inlineStr">
        <is>
          <t>Produits transformés</t>
        </is>
      </c>
      <c r="B898" t="inlineStr">
        <is>
          <t>Fertilisation</t>
        </is>
      </c>
      <c r="C898" t="inlineStr">
        <is>
          <t>Viande bovine</t>
        </is>
      </c>
      <c r="D898" t="inlineStr">
        <is>
          <t>France</t>
        </is>
      </c>
      <c r="E898" t="inlineStr">
        <is>
          <t>2023</t>
        </is>
      </c>
      <c r="F898" t="inlineStr">
        <is>
          <t>kt</t>
        </is>
      </c>
      <c r="G898" t="inlineStr"/>
      <c r="H898" t="inlineStr"/>
      <c r="I898" t="inlineStr"/>
      <c r="J898" t="inlineStr"/>
      <c r="K898" t="inlineStr"/>
      <c r="L898" t="inlineStr"/>
      <c r="M898" t="inlineStr"/>
      <c r="N898" t="n">
        <v>20.8</v>
      </c>
      <c r="O898" t="inlineStr"/>
      <c r="P898" t="inlineStr"/>
      <c r="Q898" t="inlineStr"/>
      <c r="R898" t="inlineStr"/>
      <c r="S898" t="inlineStr"/>
      <c r="T898" t="n">
        <v>0</v>
      </c>
      <c r="U898" t="n">
        <v>500000000</v>
      </c>
      <c r="V898" t="inlineStr"/>
      <c r="W898" t="inlineStr">
        <is>
          <t>déterminé</t>
        </is>
      </c>
    </row>
    <row r="899" ht="15" customHeight="1">
      <c r="A899" s="154" t="inlineStr">
        <is>
          <t>Produits transformés</t>
        </is>
      </c>
      <c r="B899" t="inlineStr">
        <is>
          <t>Alimentation animale rente</t>
        </is>
      </c>
      <c r="C899" t="inlineStr">
        <is>
          <t>Viande bovine</t>
        </is>
      </c>
      <c r="D899" t="inlineStr">
        <is>
          <t>France</t>
        </is>
      </c>
      <c r="E899" t="inlineStr">
        <is>
          <t>2023</t>
        </is>
      </c>
      <c r="F899" t="inlineStr">
        <is>
          <t>kt</t>
        </is>
      </c>
      <c r="G899" t="inlineStr"/>
      <c r="H899" t="inlineStr"/>
      <c r="I899" t="inlineStr"/>
      <c r="J899" t="inlineStr"/>
      <c r="K899" t="inlineStr"/>
      <c r="L899" t="inlineStr"/>
      <c r="M899" t="inlineStr"/>
      <c r="N899" t="n">
        <v>6.16</v>
      </c>
      <c r="O899" t="inlineStr"/>
      <c r="P899" t="inlineStr"/>
      <c r="Q899" t="inlineStr"/>
      <c r="R899" t="inlineStr"/>
      <c r="S899" t="inlineStr"/>
      <c r="T899" t="n">
        <v>0</v>
      </c>
      <c r="U899" t="n">
        <v>500000000</v>
      </c>
      <c r="V899" t="inlineStr"/>
      <c r="W899" t="inlineStr">
        <is>
          <t>déterminé</t>
        </is>
      </c>
    </row>
    <row r="900" ht="15" customHeight="1">
      <c r="A900" s="154" t="inlineStr">
        <is>
          <t>Produits transformés</t>
        </is>
      </c>
      <c r="B900" t="inlineStr">
        <is>
          <t>Petfood</t>
        </is>
      </c>
      <c r="C900" t="inlineStr">
        <is>
          <t>Viande bovine</t>
        </is>
      </c>
      <c r="D900" t="inlineStr">
        <is>
          <t>France</t>
        </is>
      </c>
      <c r="E900" t="inlineStr">
        <is>
          <t>2023</t>
        </is>
      </c>
      <c r="F900" t="inlineStr">
        <is>
          <t>kt</t>
        </is>
      </c>
      <c r="G900" t="inlineStr"/>
      <c r="H900" t="inlineStr"/>
      <c r="I900" t="inlineStr"/>
      <c r="J900" t="inlineStr"/>
      <c r="K900" t="inlineStr"/>
      <c r="L900" t="inlineStr"/>
      <c r="M900" t="inlineStr"/>
      <c r="N900" t="n">
        <v>71.7</v>
      </c>
      <c r="O900" t="inlineStr"/>
      <c r="P900" t="inlineStr"/>
      <c r="Q900" t="inlineStr"/>
      <c r="R900" t="inlineStr"/>
      <c r="S900" t="inlineStr"/>
      <c r="T900" t="n">
        <v>0</v>
      </c>
      <c r="U900" t="n">
        <v>500000000</v>
      </c>
      <c r="V900" t="inlineStr"/>
      <c r="W900" t="inlineStr">
        <is>
          <t>déterminé</t>
        </is>
      </c>
    </row>
    <row r="901" ht="15" customHeight="1">
      <c r="A901" s="154" t="inlineStr">
        <is>
          <t>Produits transformés</t>
        </is>
      </c>
      <c r="B901" t="inlineStr">
        <is>
          <t>Aquaculture</t>
        </is>
      </c>
      <c r="C901" t="inlineStr">
        <is>
          <t>Viande bovine</t>
        </is>
      </c>
      <c r="D901" t="inlineStr">
        <is>
          <t>France</t>
        </is>
      </c>
      <c r="E901" t="inlineStr">
        <is>
          <t>2023</t>
        </is>
      </c>
      <c r="F901" t="inlineStr">
        <is>
          <t>kt</t>
        </is>
      </c>
      <c r="G901" t="inlineStr"/>
      <c r="H901" t="inlineStr"/>
      <c r="I901" t="inlineStr"/>
      <c r="J901" t="inlineStr"/>
      <c r="K901" t="inlineStr"/>
      <c r="L901" t="inlineStr"/>
      <c r="M901" t="inlineStr"/>
      <c r="N901" t="n">
        <v>4.18</v>
      </c>
      <c r="O901" t="inlineStr"/>
      <c r="P901" t="inlineStr"/>
      <c r="Q901" t="inlineStr"/>
      <c r="R901" t="inlineStr"/>
      <c r="S901" t="inlineStr"/>
      <c r="T901" t="n">
        <v>0</v>
      </c>
      <c r="U901" t="n">
        <v>500000000</v>
      </c>
      <c r="V901" t="inlineStr"/>
      <c r="W901" t="inlineStr">
        <is>
          <t>déterminé</t>
        </is>
      </c>
    </row>
    <row r="902" ht="15" customHeight="1">
      <c r="A902" s="154" t="inlineStr">
        <is>
          <t>Produits transformés</t>
        </is>
      </c>
      <c r="B902" t="inlineStr">
        <is>
          <t>Autres industries</t>
        </is>
      </c>
      <c r="C902" t="inlineStr">
        <is>
          <t>Viande bovine</t>
        </is>
      </c>
      <c r="D902" t="inlineStr">
        <is>
          <t>France</t>
        </is>
      </c>
      <c r="E902" t="inlineStr">
        <is>
          <t>2023</t>
        </is>
      </c>
      <c r="F902" t="inlineStr">
        <is>
          <t>kt</t>
        </is>
      </c>
      <c r="G902" t="inlineStr"/>
      <c r="H902" t="inlineStr"/>
      <c r="I902" t="inlineStr"/>
      <c r="J902" t="inlineStr"/>
      <c r="K902" t="inlineStr"/>
      <c r="L902" t="inlineStr"/>
      <c r="M902" t="inlineStr"/>
      <c r="N902" t="n">
        <v>7.21</v>
      </c>
      <c r="O902" t="inlineStr"/>
      <c r="P902" t="inlineStr"/>
      <c r="Q902" t="inlineStr"/>
      <c r="R902" t="inlineStr"/>
      <c r="S902" t="inlineStr"/>
      <c r="T902" t="n">
        <v>0</v>
      </c>
      <c r="U902" t="n">
        <v>500000000</v>
      </c>
      <c r="V902" t="inlineStr"/>
      <c r="W902" t="inlineStr">
        <is>
          <t>déterminé</t>
        </is>
      </c>
    </row>
    <row r="903" ht="15" customHeight="1">
      <c r="A903" s="154" t="inlineStr">
        <is>
          <t>Produits transformés</t>
        </is>
      </c>
      <c r="B903" t="inlineStr">
        <is>
          <t>Autres usages (ou usages inconnus)</t>
        </is>
      </c>
      <c r="C903" t="inlineStr">
        <is>
          <t>Viande bovine</t>
        </is>
      </c>
      <c r="D903" t="inlineStr">
        <is>
          <t>France</t>
        </is>
      </c>
      <c r="E903" t="inlineStr">
        <is>
          <t>2023</t>
        </is>
      </c>
      <c r="F903" t="inlineStr">
        <is>
          <t>kt</t>
        </is>
      </c>
      <c r="G903" t="inlineStr"/>
      <c r="H903" t="inlineStr"/>
      <c r="I903" t="inlineStr"/>
      <c r="J903" t="inlineStr"/>
      <c r="K903" t="inlineStr"/>
      <c r="L903" t="inlineStr"/>
      <c r="M903" t="inlineStr"/>
      <c r="N903" t="n">
        <v>4.17</v>
      </c>
      <c r="O903" t="inlineStr"/>
      <c r="P903" t="inlineStr"/>
      <c r="Q903" t="inlineStr"/>
      <c r="R903" t="inlineStr"/>
      <c r="S903" t="inlineStr"/>
      <c r="T903" t="n">
        <v>0</v>
      </c>
      <c r="U903" t="n">
        <v>500000000</v>
      </c>
      <c r="V903" t="inlineStr"/>
      <c r="W903" t="inlineStr">
        <is>
          <t>déterminé</t>
        </is>
      </c>
    </row>
    <row r="904" ht="15" customHeight="1">
      <c r="A904" s="154" t="inlineStr">
        <is>
          <t>Produits transformés</t>
        </is>
      </c>
      <c r="B904" t="inlineStr">
        <is>
          <t>Export</t>
        </is>
      </c>
      <c r="C904" t="inlineStr">
        <is>
          <t>Viande bovine</t>
        </is>
      </c>
      <c r="D904" t="inlineStr">
        <is>
          <t>France</t>
        </is>
      </c>
      <c r="E904" t="inlineStr">
        <is>
          <t>2023</t>
        </is>
      </c>
      <c r="F904" t="inlineStr">
        <is>
          <t>kt</t>
        </is>
      </c>
      <c r="G904" t="inlineStr"/>
      <c r="H904" t="inlineStr"/>
      <c r="I904" t="inlineStr"/>
      <c r="J904" t="inlineStr"/>
      <c r="K904" t="inlineStr"/>
      <c r="L904" t="inlineStr"/>
      <c r="M904" t="inlineStr"/>
      <c r="N904" t="n">
        <v>280</v>
      </c>
      <c r="O904" t="inlineStr"/>
      <c r="P904" t="inlineStr"/>
      <c r="Q904" t="inlineStr"/>
      <c r="R904" t="inlineStr"/>
      <c r="S904" t="inlineStr"/>
      <c r="T904" t="n">
        <v>0</v>
      </c>
      <c r="U904" t="n">
        <v>500000000</v>
      </c>
      <c r="V904" t="inlineStr"/>
      <c r="W904" t="inlineStr">
        <is>
          <t>déterminé</t>
        </is>
      </c>
    </row>
    <row r="905" ht="15" customHeight="1">
      <c r="A905" s="154" t="inlineStr">
        <is>
          <t>Produits transformés</t>
        </is>
      </c>
      <c r="B905" t="inlineStr">
        <is>
          <t>Alimentation animale</t>
        </is>
      </c>
      <c r="C905" t="inlineStr">
        <is>
          <t>Viande bovine</t>
        </is>
      </c>
      <c r="D905" t="inlineStr">
        <is>
          <t>France</t>
        </is>
      </c>
      <c r="E905" t="inlineStr">
        <is>
          <t>2023</t>
        </is>
      </c>
      <c r="F905" t="inlineStr">
        <is>
          <t>kt</t>
        </is>
      </c>
      <c r="G905" t="inlineStr"/>
      <c r="H905" t="inlineStr"/>
      <c r="I905" t="inlineStr"/>
      <c r="J905" t="inlineStr"/>
      <c r="K905" t="inlineStr"/>
      <c r="L905" t="inlineStr"/>
      <c r="M905" t="inlineStr"/>
      <c r="N905" t="n">
        <v>82</v>
      </c>
      <c r="O905" t="inlineStr"/>
      <c r="P905" t="inlineStr"/>
      <c r="Q905" t="inlineStr"/>
      <c r="R905" t="inlineStr"/>
      <c r="S905" t="inlineStr"/>
      <c r="T905" t="n">
        <v>0</v>
      </c>
      <c r="U905" t="n">
        <v>500000000</v>
      </c>
      <c r="V905" t="inlineStr"/>
      <c r="W905" t="inlineStr">
        <is>
          <t>déterminé</t>
        </is>
      </c>
    </row>
    <row r="906" ht="15" customHeight="1">
      <c r="A906" s="154" t="inlineStr">
        <is>
          <t>Produits transformés</t>
        </is>
      </c>
      <c r="B906" t="inlineStr">
        <is>
          <t>Usages alimentaires</t>
        </is>
      </c>
      <c r="C906" t="inlineStr">
        <is>
          <t>Viande bovine</t>
        </is>
      </c>
      <c r="D906" t="inlineStr">
        <is>
          <t>France</t>
        </is>
      </c>
      <c r="E906" t="inlineStr">
        <is>
          <t>2023</t>
        </is>
      </c>
      <c r="F906" t="inlineStr">
        <is>
          <t>kt</t>
        </is>
      </c>
      <c r="G906" t="inlineStr"/>
      <c r="H906" t="inlineStr"/>
      <c r="I906" t="inlineStr"/>
      <c r="J906" t="inlineStr"/>
      <c r="K906" t="inlineStr"/>
      <c r="L906" t="inlineStr"/>
      <c r="M906" t="inlineStr"/>
      <c r="N906" t="n">
        <v>88.8</v>
      </c>
      <c r="O906" t="inlineStr"/>
      <c r="P906" t="inlineStr"/>
      <c r="Q906" t="inlineStr"/>
      <c r="R906" t="inlineStr"/>
      <c r="S906" t="inlineStr"/>
      <c r="T906" t="n">
        <v>0</v>
      </c>
      <c r="U906" t="n">
        <v>500000000</v>
      </c>
      <c r="V906" t="inlineStr"/>
      <c r="W906" t="inlineStr">
        <is>
          <t>déterminé</t>
        </is>
      </c>
    </row>
    <row r="907" ht="15" customHeight="1">
      <c r="A907" s="154" t="inlineStr">
        <is>
          <t>Produits transformés</t>
        </is>
      </c>
      <c r="B907" t="inlineStr">
        <is>
          <t>Débouchés</t>
        </is>
      </c>
      <c r="C907" t="inlineStr">
        <is>
          <t>Viande bovine</t>
        </is>
      </c>
      <c r="D907" t="inlineStr">
        <is>
          <t>France</t>
        </is>
      </c>
      <c r="E907" t="inlineStr">
        <is>
          <t>2023</t>
        </is>
      </c>
      <c r="F907" t="inlineStr">
        <is>
          <t>kt</t>
        </is>
      </c>
      <c r="G907" t="inlineStr"/>
      <c r="H907" t="inlineStr"/>
      <c r="I907" t="inlineStr"/>
      <c r="J907" t="inlineStr"/>
      <c r="K907" t="inlineStr"/>
      <c r="L907" t="inlineStr"/>
      <c r="M907" t="inlineStr"/>
      <c r="N907" t="n">
        <v>229</v>
      </c>
      <c r="O907" t="inlineStr"/>
      <c r="P907" t="inlineStr"/>
      <c r="Q907" t="inlineStr"/>
      <c r="R907" t="inlineStr"/>
      <c r="S907" t="inlineStr"/>
      <c r="T907" t="n">
        <v>0</v>
      </c>
      <c r="U907" t="n">
        <v>500000000</v>
      </c>
      <c r="V907" t="inlineStr"/>
      <c r="W907" t="inlineStr">
        <is>
          <t>déterminé</t>
        </is>
      </c>
    </row>
    <row r="908" ht="15" customHeight="1">
      <c r="A908" s="154" t="inlineStr">
        <is>
          <t>Produits transformés</t>
        </is>
      </c>
      <c r="B908" t="inlineStr">
        <is>
          <t>Usages non-alimentaires</t>
        </is>
      </c>
      <c r="C908" t="inlineStr">
        <is>
          <t>Viande bovine</t>
        </is>
      </c>
      <c r="D908" t="inlineStr">
        <is>
          <t>France</t>
        </is>
      </c>
      <c r="E908" t="inlineStr">
        <is>
          <t>2023</t>
        </is>
      </c>
      <c r="F908" t="inlineStr">
        <is>
          <t>kt</t>
        </is>
      </c>
      <c r="G908" t="inlineStr"/>
      <c r="H908" t="inlineStr"/>
      <c r="I908" t="inlineStr"/>
      <c r="J908" t="inlineStr"/>
      <c r="K908" t="inlineStr"/>
      <c r="L908" t="inlineStr"/>
      <c r="M908" t="inlineStr"/>
      <c r="N908" t="n">
        <v>136</v>
      </c>
      <c r="O908" t="inlineStr"/>
      <c r="P908" t="inlineStr"/>
      <c r="Q908" t="inlineStr"/>
      <c r="R908" t="inlineStr"/>
      <c r="S908" t="inlineStr"/>
      <c r="T908" t="n">
        <v>0</v>
      </c>
      <c r="U908" t="n">
        <v>500000000</v>
      </c>
      <c r="V908" t="inlineStr"/>
      <c r="W908" t="inlineStr">
        <is>
          <t>déterminé</t>
        </is>
      </c>
    </row>
    <row r="909" ht="15" customHeight="1">
      <c r="A909" s="154" t="inlineStr">
        <is>
          <t>Produits transformés</t>
        </is>
      </c>
      <c r="B909" t="inlineStr">
        <is>
          <t>Autres IAA</t>
        </is>
      </c>
      <c r="C909" t="inlineStr">
        <is>
          <t>Viande bovine</t>
        </is>
      </c>
      <c r="D909" t="inlineStr">
        <is>
          <t>France</t>
        </is>
      </c>
      <c r="E909" t="inlineStr">
        <is>
          <t>2023</t>
        </is>
      </c>
      <c r="F909" t="inlineStr">
        <is>
          <t>kt</t>
        </is>
      </c>
      <c r="G909" t="inlineStr"/>
      <c r="H909" t="inlineStr"/>
      <c r="I909" t="inlineStr"/>
      <c r="J909" t="inlineStr"/>
      <c r="K909" t="inlineStr"/>
      <c r="L909" t="inlineStr"/>
      <c r="M909" t="inlineStr"/>
      <c r="N909" t="n">
        <v>6.75</v>
      </c>
      <c r="O909" t="inlineStr"/>
      <c r="P909" t="inlineStr"/>
      <c r="Q909" t="inlineStr"/>
      <c r="R909" t="inlineStr"/>
      <c r="S909" t="inlineStr"/>
      <c r="T909" t="n">
        <v>0</v>
      </c>
      <c r="U909" t="n">
        <v>500000000</v>
      </c>
      <c r="V909" t="inlineStr"/>
      <c r="W909" t="inlineStr">
        <is>
          <t>déterminé</t>
        </is>
      </c>
    </row>
    <row r="910" ht="15" customHeight="1">
      <c r="A910" s="154" t="inlineStr">
        <is>
          <t>Produits transformés</t>
        </is>
      </c>
      <c r="B910" t="inlineStr">
        <is>
          <t>Alimentation humaine</t>
        </is>
      </c>
      <c r="C910" t="inlineStr">
        <is>
          <t>Viande bovine</t>
        </is>
      </c>
      <c r="D910" t="inlineStr">
        <is>
          <t>France</t>
        </is>
      </c>
      <c r="E910" t="inlineStr">
        <is>
          <t>2023</t>
        </is>
      </c>
      <c r="F910" t="inlineStr">
        <is>
          <t>kt</t>
        </is>
      </c>
      <c r="G910" t="inlineStr"/>
      <c r="H910" t="inlineStr"/>
      <c r="I910" t="inlineStr"/>
      <c r="J910" t="inlineStr"/>
      <c r="K910" t="inlineStr"/>
      <c r="L910" t="inlineStr"/>
      <c r="M910" t="inlineStr"/>
      <c r="N910" t="n">
        <v>6.75</v>
      </c>
      <c r="O910" t="inlineStr"/>
      <c r="P910" t="inlineStr"/>
      <c r="Q910" t="inlineStr"/>
      <c r="R910" t="inlineStr"/>
      <c r="S910" t="inlineStr"/>
      <c r="T910" t="n">
        <v>0</v>
      </c>
      <c r="U910" t="n">
        <v>500000000</v>
      </c>
      <c r="V910" t="inlineStr"/>
      <c r="W910" t="inlineStr">
        <is>
          <t>déterminé</t>
        </is>
      </c>
    </row>
    <row r="911" ht="15" customHeight="1">
      <c r="A911" s="154" t="inlineStr">
        <is>
          <t>Farines et graisses animales</t>
        </is>
      </c>
      <c r="B911" t="inlineStr">
        <is>
          <t>Energie</t>
        </is>
      </c>
      <c r="C911" t="inlineStr">
        <is>
          <t>Viande bovine</t>
        </is>
      </c>
      <c r="D911" t="inlineStr">
        <is>
          <t>France</t>
        </is>
      </c>
      <c r="E911" t="inlineStr">
        <is>
          <t>2023</t>
        </is>
      </c>
      <c r="F911" t="inlineStr">
        <is>
          <t>kt</t>
        </is>
      </c>
      <c r="G911" t="inlineStr"/>
      <c r="H911" t="inlineStr"/>
      <c r="I911" t="inlineStr"/>
      <c r="J911" t="inlineStr"/>
      <c r="K911" t="inlineStr"/>
      <c r="L911" t="inlineStr"/>
      <c r="M911" t="inlineStr"/>
      <c r="N911" t="n">
        <v>92.90000000000001</v>
      </c>
      <c r="O911" t="inlineStr"/>
      <c r="P911" t="inlineStr"/>
      <c r="Q911" t="inlineStr"/>
      <c r="R911" t="inlineStr"/>
      <c r="S911" t="inlineStr"/>
      <c r="T911" t="n">
        <v>0</v>
      </c>
      <c r="U911" t="n">
        <v>500000000</v>
      </c>
      <c r="V911" t="inlineStr"/>
      <c r="W911" t="inlineStr">
        <is>
          <t>déterminé</t>
        </is>
      </c>
    </row>
    <row r="912" ht="15" customHeight="1">
      <c r="A912" s="154" t="inlineStr">
        <is>
          <t>Farines et graisses animales</t>
        </is>
      </c>
      <c r="B912" t="inlineStr">
        <is>
          <t>Fertilisation</t>
        </is>
      </c>
      <c r="C912" t="inlineStr">
        <is>
          <t>Viande bovine</t>
        </is>
      </c>
      <c r="D912" t="inlineStr">
        <is>
          <t>France</t>
        </is>
      </c>
      <c r="E912" t="inlineStr">
        <is>
          <t>2023</t>
        </is>
      </c>
      <c r="F912" t="inlineStr">
        <is>
          <t>kt</t>
        </is>
      </c>
      <c r="G912" t="inlineStr"/>
      <c r="H912" t="inlineStr"/>
      <c r="I912" t="inlineStr"/>
      <c r="J912" t="inlineStr"/>
      <c r="K912" t="inlineStr"/>
      <c r="L912" t="inlineStr"/>
      <c r="M912" t="inlineStr"/>
      <c r="N912" t="n">
        <v>19.1</v>
      </c>
      <c r="O912" t="inlineStr"/>
      <c r="P912" t="inlineStr"/>
      <c r="Q912" t="inlineStr"/>
      <c r="R912" t="inlineStr"/>
      <c r="S912" t="inlineStr"/>
      <c r="T912" t="n">
        <v>0</v>
      </c>
      <c r="U912" t="n">
        <v>500000000</v>
      </c>
      <c r="V912" t="inlineStr"/>
      <c r="W912" t="inlineStr">
        <is>
          <t>déterminé</t>
        </is>
      </c>
    </row>
    <row r="913" ht="15" customHeight="1">
      <c r="A913" s="154" t="inlineStr">
        <is>
          <t>Farines et graisses animales</t>
        </is>
      </c>
      <c r="B913" t="inlineStr">
        <is>
          <t>Usages non-alimentaires</t>
        </is>
      </c>
      <c r="C913" t="inlineStr">
        <is>
          <t>Viande bovine</t>
        </is>
      </c>
      <c r="D913" t="inlineStr">
        <is>
          <t>France</t>
        </is>
      </c>
      <c r="E913" t="inlineStr">
        <is>
          <t>2023</t>
        </is>
      </c>
      <c r="F913" t="inlineStr">
        <is>
          <t>kt</t>
        </is>
      </c>
      <c r="G913" t="inlineStr"/>
      <c r="H913" t="inlineStr"/>
      <c r="I913" t="inlineStr"/>
      <c r="J913" t="inlineStr"/>
      <c r="K913" t="inlineStr"/>
      <c r="L913" t="inlineStr"/>
      <c r="M913" t="inlineStr"/>
      <c r="N913" t="n">
        <v>112</v>
      </c>
      <c r="O913" t="inlineStr"/>
      <c r="P913" t="inlineStr"/>
      <c r="Q913" t="inlineStr"/>
      <c r="R913" t="inlineStr"/>
      <c r="S913" t="inlineStr"/>
      <c r="T913" t="n">
        <v>0</v>
      </c>
      <c r="U913" t="n">
        <v>500000000</v>
      </c>
      <c r="V913" t="inlineStr"/>
      <c r="W913" t="inlineStr">
        <is>
          <t>déterminé</t>
        </is>
      </c>
    </row>
    <row r="914" ht="15" customHeight="1">
      <c r="A914" s="154" t="inlineStr">
        <is>
          <t>Farines et graisses animales</t>
        </is>
      </c>
      <c r="B914" t="inlineStr">
        <is>
          <t>Débouchés</t>
        </is>
      </c>
      <c r="C914" t="inlineStr">
        <is>
          <t>Viande bovine</t>
        </is>
      </c>
      <c r="D914" t="inlineStr">
        <is>
          <t>France</t>
        </is>
      </c>
      <c r="E914" t="inlineStr">
        <is>
          <t>2023</t>
        </is>
      </c>
      <c r="F914" t="inlineStr">
        <is>
          <t>kt</t>
        </is>
      </c>
      <c r="G914" t="inlineStr"/>
      <c r="H914" t="inlineStr"/>
      <c r="I914" t="inlineStr"/>
      <c r="J914" t="inlineStr"/>
      <c r="K914" t="inlineStr"/>
      <c r="L914" t="inlineStr"/>
      <c r="M914" t="inlineStr"/>
      <c r="N914" t="n">
        <v>112</v>
      </c>
      <c r="O914" t="inlineStr"/>
      <c r="P914" t="inlineStr"/>
      <c r="Q914" t="inlineStr"/>
      <c r="R914" t="inlineStr"/>
      <c r="S914" t="inlineStr"/>
      <c r="T914" t="n">
        <v>0</v>
      </c>
      <c r="U914" t="n">
        <v>500000000</v>
      </c>
      <c r="V914" t="inlineStr"/>
      <c r="W914" t="inlineStr">
        <is>
          <t>déterminé</t>
        </is>
      </c>
    </row>
    <row r="915" ht="15" customHeight="1">
      <c r="A915" s="154" t="inlineStr">
        <is>
          <t>Farines animales</t>
        </is>
      </c>
      <c r="B915" t="inlineStr">
        <is>
          <t>Energie</t>
        </is>
      </c>
      <c r="C915" t="inlineStr">
        <is>
          <t>Viande bovine</t>
        </is>
      </c>
      <c r="D915" t="inlineStr">
        <is>
          <t>France</t>
        </is>
      </c>
      <c r="E915" t="inlineStr">
        <is>
          <t>2023</t>
        </is>
      </c>
      <c r="F915" t="inlineStr">
        <is>
          <t>kt</t>
        </is>
      </c>
      <c r="G915" t="inlineStr">
        <is>
          <t>Valorisation des farines animales en énergie = 62  (SIFCO)</t>
        </is>
      </c>
      <c r="H915" t="inlineStr">
        <is>
          <t>SIFCO</t>
        </is>
      </c>
      <c r="I915" t="inlineStr">
        <is>
          <t>Statistique comprenant également les autres espèces ainsi que les exportations = extrapolation à partir de la production de C3 de chaque espèce et des exportations tous débouchés confondus</t>
        </is>
      </c>
      <c r="J915" t="inlineStr">
        <is>
          <t>Volume</t>
        </is>
      </c>
      <c r="K915" t="inlineStr">
        <is>
          <t>Valorisation des farines animales en énergie</t>
        </is>
      </c>
      <c r="L915" t="inlineStr">
        <is>
          <t>Coproduits - SIFCO</t>
        </is>
      </c>
      <c r="M915" t="inlineStr">
        <is>
          <t>Très faible</t>
        </is>
      </c>
      <c r="N915" t="n">
        <v>62.3</v>
      </c>
      <c r="O915" t="inlineStr"/>
      <c r="P915" t="inlineStr"/>
      <c r="Q915" t="n">
        <v>62.26</v>
      </c>
      <c r="R915" t="n">
        <v>3.11</v>
      </c>
      <c r="S915" t="n">
        <v>0.1</v>
      </c>
      <c r="T915" t="n">
        <v>0</v>
      </c>
      <c r="U915" t="n">
        <v>500000000</v>
      </c>
      <c r="V915" t="n">
        <v>0</v>
      </c>
      <c r="W915" t="inlineStr">
        <is>
          <t>mesuré</t>
        </is>
      </c>
    </row>
    <row r="916" ht="15" customHeight="1">
      <c r="A916" s="154" t="inlineStr">
        <is>
          <t>Farines animales</t>
        </is>
      </c>
      <c r="B916" t="inlineStr">
        <is>
          <t>Fertilisation</t>
        </is>
      </c>
      <c r="C916" t="inlineStr">
        <is>
          <t>Viande bovine</t>
        </is>
      </c>
      <c r="D916" t="inlineStr">
        <is>
          <t>France</t>
        </is>
      </c>
      <c r="E916" t="inlineStr">
        <is>
          <t>2023</t>
        </is>
      </c>
      <c r="F916" t="inlineStr">
        <is>
          <t>kt</t>
        </is>
      </c>
      <c r="G916" t="inlineStr">
        <is>
          <t>Valorisation des farines animales en fertilisation = 19  (SIFCO)</t>
        </is>
      </c>
      <c r="H916" t="inlineStr">
        <is>
          <t>SIFCO</t>
        </is>
      </c>
      <c r="I916" t="inlineStr">
        <is>
          <t>Statistique comprenant également les autres espèces ainsi que les exportations = extrapolation à partir de la production de C3 de chaque espèce et des exportations tous débouchés confondus</t>
        </is>
      </c>
      <c r="J916" t="inlineStr">
        <is>
          <t>Volume</t>
        </is>
      </c>
      <c r="K916" t="inlineStr">
        <is>
          <t>Valorisation des farines animales en fertilisation</t>
        </is>
      </c>
      <c r="L916" t="inlineStr">
        <is>
          <t>Coproduits - SIFCO</t>
        </is>
      </c>
      <c r="M916" t="inlineStr">
        <is>
          <t>Très faible</t>
        </is>
      </c>
      <c r="N916" t="n">
        <v>19.1</v>
      </c>
      <c r="O916" t="inlineStr"/>
      <c r="P916" t="inlineStr"/>
      <c r="Q916" t="n">
        <v>19.1</v>
      </c>
      <c r="R916" t="n">
        <v>0.96</v>
      </c>
      <c r="S916" t="n">
        <v>0.1</v>
      </c>
      <c r="T916" t="n">
        <v>0</v>
      </c>
      <c r="U916" t="n">
        <v>500000000</v>
      </c>
      <c r="V916" t="n">
        <v>0</v>
      </c>
      <c r="W916" t="inlineStr">
        <is>
          <t>mesuré</t>
        </is>
      </c>
    </row>
    <row r="917" ht="15" customHeight="1">
      <c r="A917" s="154" t="inlineStr">
        <is>
          <t>Farines animales</t>
        </is>
      </c>
      <c r="B917" t="inlineStr">
        <is>
          <t>Usages non-alimentaires</t>
        </is>
      </c>
      <c r="C917" t="inlineStr">
        <is>
          <t>Viande bovine</t>
        </is>
      </c>
      <c r="D917" t="inlineStr">
        <is>
          <t>France</t>
        </is>
      </c>
      <c r="E917" t="inlineStr">
        <is>
          <t>2023</t>
        </is>
      </c>
      <c r="F917" t="inlineStr">
        <is>
          <t>kt</t>
        </is>
      </c>
      <c r="G917" t="inlineStr"/>
      <c r="H917" t="inlineStr"/>
      <c r="I917" t="inlineStr"/>
      <c r="J917" t="inlineStr"/>
      <c r="K917" t="inlineStr"/>
      <c r="L917" t="inlineStr"/>
      <c r="M917" t="inlineStr"/>
      <c r="N917" t="n">
        <v>81.40000000000001</v>
      </c>
      <c r="O917" t="inlineStr"/>
      <c r="P917" t="inlineStr"/>
      <c r="Q917" t="inlineStr"/>
      <c r="R917" t="inlineStr"/>
      <c r="S917" t="inlineStr"/>
      <c r="T917" t="n">
        <v>0</v>
      </c>
      <c r="U917" t="n">
        <v>500000000</v>
      </c>
      <c r="V917" t="inlineStr"/>
      <c r="W917" t="inlineStr">
        <is>
          <t>déterminé</t>
        </is>
      </c>
    </row>
    <row r="918" ht="15" customHeight="1">
      <c r="A918" s="154" t="inlineStr">
        <is>
          <t>Farines animales</t>
        </is>
      </c>
      <c r="B918" t="inlineStr">
        <is>
          <t>Débouchés</t>
        </is>
      </c>
      <c r="C918" t="inlineStr">
        <is>
          <t>Viande bovine</t>
        </is>
      </c>
      <c r="D918" t="inlineStr">
        <is>
          <t>France</t>
        </is>
      </c>
      <c r="E918" t="inlineStr">
        <is>
          <t>2023</t>
        </is>
      </c>
      <c r="F918" t="inlineStr">
        <is>
          <t>kt</t>
        </is>
      </c>
      <c r="G918" t="inlineStr"/>
      <c r="H918" t="inlineStr"/>
      <c r="I918" t="inlineStr"/>
      <c r="J918" t="inlineStr"/>
      <c r="K918" t="inlineStr"/>
      <c r="L918" t="inlineStr"/>
      <c r="M918" t="inlineStr"/>
      <c r="N918" t="n">
        <v>81.40000000000001</v>
      </c>
      <c r="O918" t="inlineStr"/>
      <c r="P918" t="inlineStr"/>
      <c r="Q918" t="inlineStr"/>
      <c r="R918" t="inlineStr"/>
      <c r="S918" t="inlineStr"/>
      <c r="T918" t="n">
        <v>0</v>
      </c>
      <c r="U918" t="n">
        <v>500000000</v>
      </c>
      <c r="V918" t="inlineStr"/>
      <c r="W918" t="inlineStr">
        <is>
          <t>déterminé</t>
        </is>
      </c>
    </row>
    <row r="919" ht="15" customHeight="1">
      <c r="A919" s="154" t="inlineStr">
        <is>
          <t>Graisses animales</t>
        </is>
      </c>
      <c r="B919" t="inlineStr">
        <is>
          <t>Energie</t>
        </is>
      </c>
      <c r="C919" t="inlineStr">
        <is>
          <t>Viande bovine</t>
        </is>
      </c>
      <c r="D919" t="inlineStr">
        <is>
          <t>France</t>
        </is>
      </c>
      <c r="E919" t="inlineStr">
        <is>
          <t>2023</t>
        </is>
      </c>
      <c r="F919" t="inlineStr">
        <is>
          <t>kt</t>
        </is>
      </c>
      <c r="G919" t="inlineStr">
        <is>
          <t>Valorisation des graisses animales en énergie = 31  (SIFCO)</t>
        </is>
      </c>
      <c r="H919" t="inlineStr">
        <is>
          <t>SIFCO</t>
        </is>
      </c>
      <c r="I919" t="inlineStr">
        <is>
          <t>Statistique comprenant également les autres espèces ainsi que les exportations = extrapolation à partir de la production de C3 de chaque espèce et des exportations tous débouchés confondus</t>
        </is>
      </c>
      <c r="J919" t="inlineStr">
        <is>
          <t>Volume</t>
        </is>
      </c>
      <c r="K919" t="inlineStr">
        <is>
          <t>Valorisation des graisses animales en énergie</t>
        </is>
      </c>
      <c r="L919" t="inlineStr">
        <is>
          <t>Coproduits - SIFCO</t>
        </is>
      </c>
      <c r="M919" t="inlineStr">
        <is>
          <t>Très faible</t>
        </is>
      </c>
      <c r="N919" t="n">
        <v>30.7</v>
      </c>
      <c r="O919" t="inlineStr"/>
      <c r="P919" t="inlineStr"/>
      <c r="Q919" t="n">
        <v>30.66</v>
      </c>
      <c r="R919" t="n">
        <v>1.53</v>
      </c>
      <c r="S919" t="n">
        <v>0.1</v>
      </c>
      <c r="T919" t="n">
        <v>0</v>
      </c>
      <c r="U919" t="n">
        <v>500000000</v>
      </c>
      <c r="V919" t="n">
        <v>0</v>
      </c>
      <c r="W919" t="inlineStr">
        <is>
          <t>mesuré</t>
        </is>
      </c>
    </row>
    <row r="920" ht="15" customHeight="1">
      <c r="A920" s="154" t="inlineStr">
        <is>
          <t>Graisses animales</t>
        </is>
      </c>
      <c r="B920" t="inlineStr">
        <is>
          <t>Usages non-alimentaires</t>
        </is>
      </c>
      <c r="C920" t="inlineStr">
        <is>
          <t>Viande bovine</t>
        </is>
      </c>
      <c r="D920" t="inlineStr">
        <is>
          <t>France</t>
        </is>
      </c>
      <c r="E920" t="inlineStr">
        <is>
          <t>2023</t>
        </is>
      </c>
      <c r="F920" t="inlineStr">
        <is>
          <t>kt</t>
        </is>
      </c>
      <c r="G920" t="inlineStr"/>
      <c r="H920" t="inlineStr"/>
      <c r="I920" t="inlineStr"/>
      <c r="J920" t="inlineStr"/>
      <c r="K920" t="inlineStr"/>
      <c r="L920" t="inlineStr"/>
      <c r="M920" t="inlineStr"/>
      <c r="N920" t="n">
        <v>30.7</v>
      </c>
      <c r="O920" t="inlineStr"/>
      <c r="P920" t="inlineStr"/>
      <c r="Q920" t="inlineStr"/>
      <c r="R920" t="inlineStr"/>
      <c r="S920" t="inlineStr"/>
      <c r="T920" t="n">
        <v>0</v>
      </c>
      <c r="U920" t="n">
        <v>500000000</v>
      </c>
      <c r="V920" t="inlineStr"/>
      <c r="W920" t="inlineStr">
        <is>
          <t>déterminé</t>
        </is>
      </c>
    </row>
    <row r="921" ht="15" customHeight="1">
      <c r="A921" s="154" t="inlineStr">
        <is>
          <t>Graisses animales</t>
        </is>
      </c>
      <c r="B921" t="inlineStr">
        <is>
          <t>Débouchés</t>
        </is>
      </c>
      <c r="C921" t="inlineStr">
        <is>
          <t>Viande bovine</t>
        </is>
      </c>
      <c r="D921" t="inlineStr">
        <is>
          <t>France</t>
        </is>
      </c>
      <c r="E921" t="inlineStr">
        <is>
          <t>2023</t>
        </is>
      </c>
      <c r="F921" t="inlineStr">
        <is>
          <t>kt</t>
        </is>
      </c>
      <c r="G921" t="inlineStr"/>
      <c r="H921" t="inlineStr"/>
      <c r="I921" t="inlineStr"/>
      <c r="J921" t="inlineStr"/>
      <c r="K921" t="inlineStr"/>
      <c r="L921" t="inlineStr"/>
      <c r="M921" t="inlineStr"/>
      <c r="N921" t="n">
        <v>30.7</v>
      </c>
      <c r="O921" t="inlineStr"/>
      <c r="P921" t="inlineStr"/>
      <c r="Q921" t="inlineStr"/>
      <c r="R921" t="inlineStr"/>
      <c r="S921" t="inlineStr"/>
      <c r="T921" t="n">
        <v>0</v>
      </c>
      <c r="U921" t="n">
        <v>500000000</v>
      </c>
      <c r="V921" t="inlineStr"/>
      <c r="W921" t="inlineStr">
        <is>
          <t>déterminé</t>
        </is>
      </c>
    </row>
    <row r="922" ht="15" customHeight="1">
      <c r="A922" s="154" t="inlineStr">
        <is>
          <t>PAT et CGA</t>
        </is>
      </c>
      <c r="B922" t="inlineStr">
        <is>
          <t>Alimentation animale rente</t>
        </is>
      </c>
      <c r="C922" t="inlineStr">
        <is>
          <t>Viande bovine</t>
        </is>
      </c>
      <c r="D922" t="inlineStr">
        <is>
          <t>France</t>
        </is>
      </c>
      <c r="E922" t="inlineStr">
        <is>
          <t>2023</t>
        </is>
      </c>
      <c r="F922" t="inlineStr">
        <is>
          <t>kt</t>
        </is>
      </c>
      <c r="G922" t="inlineStr"/>
      <c r="H922" t="inlineStr"/>
      <c r="I922" t="inlineStr"/>
      <c r="J922" t="inlineStr"/>
      <c r="K922" t="inlineStr"/>
      <c r="L922" t="inlineStr"/>
      <c r="M922" t="inlineStr"/>
      <c r="N922" t="n">
        <v>6.16</v>
      </c>
      <c r="O922" t="inlineStr"/>
      <c r="P922" t="inlineStr"/>
      <c r="Q922" t="inlineStr"/>
      <c r="R922" t="inlineStr"/>
      <c r="S922" t="inlineStr"/>
      <c r="T922" t="n">
        <v>0</v>
      </c>
      <c r="U922" t="n">
        <v>500000000</v>
      </c>
      <c r="V922" t="inlineStr"/>
      <c r="W922" t="inlineStr">
        <is>
          <t>déterminé</t>
        </is>
      </c>
    </row>
    <row r="923" ht="15" customHeight="1">
      <c r="A923" s="154" t="inlineStr">
        <is>
          <t>PAT et CGA</t>
        </is>
      </c>
      <c r="B923" t="inlineStr">
        <is>
          <t>Petfood</t>
        </is>
      </c>
      <c r="C923" t="inlineStr">
        <is>
          <t>Viande bovine</t>
        </is>
      </c>
      <c r="D923" t="inlineStr">
        <is>
          <t>France</t>
        </is>
      </c>
      <c r="E923" t="inlineStr">
        <is>
          <t>2023</t>
        </is>
      </c>
      <c r="F923" t="inlineStr">
        <is>
          <t>kt</t>
        </is>
      </c>
      <c r="G923" t="inlineStr"/>
      <c r="H923" t="inlineStr"/>
      <c r="I923" t="inlineStr"/>
      <c r="J923" t="inlineStr"/>
      <c r="K923" t="inlineStr"/>
      <c r="L923" t="inlineStr"/>
      <c r="M923" t="inlineStr"/>
      <c r="N923" t="n">
        <v>71.7</v>
      </c>
      <c r="O923" t="inlineStr"/>
      <c r="P923" t="inlineStr"/>
      <c r="Q923" t="inlineStr"/>
      <c r="R923" t="inlineStr"/>
      <c r="S923" t="inlineStr"/>
      <c r="T923" t="n">
        <v>0</v>
      </c>
      <c r="U923" t="n">
        <v>500000000</v>
      </c>
      <c r="V923" t="inlineStr"/>
      <c r="W923" t="inlineStr">
        <is>
          <t>déterminé</t>
        </is>
      </c>
    </row>
    <row r="924" ht="15" customHeight="1">
      <c r="A924" s="154" t="inlineStr">
        <is>
          <t>PAT et CGA</t>
        </is>
      </c>
      <c r="B924" t="inlineStr">
        <is>
          <t>Aquaculture</t>
        </is>
      </c>
      <c r="C924" t="inlineStr">
        <is>
          <t>Viande bovine</t>
        </is>
      </c>
      <c r="D924" t="inlineStr">
        <is>
          <t>France</t>
        </is>
      </c>
      <c r="E924" t="inlineStr">
        <is>
          <t>2023</t>
        </is>
      </c>
      <c r="F924" t="inlineStr">
        <is>
          <t>kt</t>
        </is>
      </c>
      <c r="G924" t="inlineStr"/>
      <c r="H924" t="inlineStr"/>
      <c r="I924" t="inlineStr"/>
      <c r="J924" t="inlineStr"/>
      <c r="K924" t="inlineStr"/>
      <c r="L924" t="inlineStr"/>
      <c r="M924" t="inlineStr"/>
      <c r="N924" t="n">
        <v>4.18</v>
      </c>
      <c r="O924" t="inlineStr"/>
      <c r="P924" t="inlineStr"/>
      <c r="Q924" t="inlineStr"/>
      <c r="R924" t="inlineStr"/>
      <c r="S924" t="inlineStr"/>
      <c r="T924" t="n">
        <v>0</v>
      </c>
      <c r="U924" t="n">
        <v>500000000</v>
      </c>
      <c r="V924" t="inlineStr"/>
      <c r="W924" t="inlineStr">
        <is>
          <t>déterminé</t>
        </is>
      </c>
    </row>
    <row r="925" ht="15" customHeight="1">
      <c r="A925" s="154" t="inlineStr">
        <is>
          <t>PAT et CGA</t>
        </is>
      </c>
      <c r="B925" t="inlineStr">
        <is>
          <t>Energie</t>
        </is>
      </c>
      <c r="C925" t="inlineStr">
        <is>
          <t>Viande bovine</t>
        </is>
      </c>
      <c r="D925" t="inlineStr">
        <is>
          <t>France</t>
        </is>
      </c>
      <c r="E925" t="inlineStr">
        <is>
          <t>2023</t>
        </is>
      </c>
      <c r="F925" t="inlineStr">
        <is>
          <t>kt</t>
        </is>
      </c>
      <c r="G925" t="inlineStr"/>
      <c r="H925" t="inlineStr"/>
      <c r="I925" t="inlineStr"/>
      <c r="J925" t="inlineStr"/>
      <c r="K925" t="inlineStr"/>
      <c r="L925" t="inlineStr"/>
      <c r="M925" t="inlineStr"/>
      <c r="N925" t="n">
        <v>15.4</v>
      </c>
      <c r="O925" t="inlineStr"/>
      <c r="P925" t="inlineStr"/>
      <c r="Q925" t="inlineStr"/>
      <c r="R925" t="inlineStr"/>
      <c r="S925" t="inlineStr"/>
      <c r="T925" t="n">
        <v>0</v>
      </c>
      <c r="U925" t="n">
        <v>500000000</v>
      </c>
      <c r="V925" t="inlineStr"/>
      <c r="W925" t="inlineStr">
        <is>
          <t>déterminé</t>
        </is>
      </c>
    </row>
    <row r="926" ht="15" customHeight="1">
      <c r="A926" s="154" t="inlineStr">
        <is>
          <t>PAT et CGA</t>
        </is>
      </c>
      <c r="B926" t="inlineStr">
        <is>
          <t>Fertilisation</t>
        </is>
      </c>
      <c r="C926" t="inlineStr">
        <is>
          <t>Viande bovine</t>
        </is>
      </c>
      <c r="D926" t="inlineStr">
        <is>
          <t>France</t>
        </is>
      </c>
      <c r="E926" t="inlineStr">
        <is>
          <t>2023</t>
        </is>
      </c>
      <c r="F926" t="inlineStr">
        <is>
          <t>kt</t>
        </is>
      </c>
      <c r="G926" t="inlineStr"/>
      <c r="H926" t="inlineStr"/>
      <c r="I926" t="inlineStr"/>
      <c r="J926" t="inlineStr"/>
      <c r="K926" t="inlineStr"/>
      <c r="L926" t="inlineStr"/>
      <c r="M926" t="inlineStr"/>
      <c r="N926" t="n">
        <v>1.71</v>
      </c>
      <c r="O926" t="inlineStr"/>
      <c r="P926" t="inlineStr"/>
      <c r="Q926" t="inlineStr"/>
      <c r="R926" t="inlineStr"/>
      <c r="S926" t="inlineStr"/>
      <c r="T926" t="n">
        <v>0</v>
      </c>
      <c r="U926" t="n">
        <v>500000000</v>
      </c>
      <c r="V926" t="inlineStr"/>
      <c r="W926" t="inlineStr">
        <is>
          <t>déterminé</t>
        </is>
      </c>
    </row>
    <row r="927" ht="15" customHeight="1">
      <c r="A927" s="154" t="inlineStr">
        <is>
          <t>PAT et CGA</t>
        </is>
      </c>
      <c r="B927" t="inlineStr">
        <is>
          <t>Autres industries</t>
        </is>
      </c>
      <c r="C927" t="inlineStr">
        <is>
          <t>Viande bovine</t>
        </is>
      </c>
      <c r="D927" t="inlineStr">
        <is>
          <t>France</t>
        </is>
      </c>
      <c r="E927" t="inlineStr">
        <is>
          <t>2023</t>
        </is>
      </c>
      <c r="F927" t="inlineStr">
        <is>
          <t>kt</t>
        </is>
      </c>
      <c r="G927" t="inlineStr"/>
      <c r="H927" t="inlineStr"/>
      <c r="I927" t="inlineStr"/>
      <c r="J927" t="inlineStr"/>
      <c r="K927" t="inlineStr"/>
      <c r="L927" t="inlineStr"/>
      <c r="M927" t="inlineStr"/>
      <c r="N927" t="n">
        <v>7.21</v>
      </c>
      <c r="O927" t="inlineStr"/>
      <c r="P927" t="inlineStr"/>
      <c r="Q927" t="inlineStr"/>
      <c r="R927" t="inlineStr"/>
      <c r="S927" t="inlineStr"/>
      <c r="T927" t="n">
        <v>0</v>
      </c>
      <c r="U927" t="n">
        <v>500000000</v>
      </c>
      <c r="V927" t="inlineStr"/>
      <c r="W927" t="inlineStr">
        <is>
          <t>déterminé</t>
        </is>
      </c>
    </row>
    <row r="928" ht="15" customHeight="1">
      <c r="A928" s="154" t="inlineStr">
        <is>
          <t>PAT et CGA</t>
        </is>
      </c>
      <c r="B928" t="inlineStr">
        <is>
          <t>Autres usages (ou usages inconnus)</t>
        </is>
      </c>
      <c r="C928" t="inlineStr">
        <is>
          <t>Viande bovine</t>
        </is>
      </c>
      <c r="D928" t="inlineStr">
        <is>
          <t>France</t>
        </is>
      </c>
      <c r="E928" t="inlineStr">
        <is>
          <t>2023</t>
        </is>
      </c>
      <c r="F928" t="inlineStr">
        <is>
          <t>kt</t>
        </is>
      </c>
      <c r="G928" t="inlineStr"/>
      <c r="H928" t="inlineStr"/>
      <c r="I928" t="inlineStr"/>
      <c r="J928" t="inlineStr"/>
      <c r="K928" t="inlineStr"/>
      <c r="L928" t="inlineStr"/>
      <c r="M928" t="inlineStr"/>
      <c r="N928" t="n">
        <v>4.17</v>
      </c>
      <c r="O928" t="inlineStr"/>
      <c r="P928" t="inlineStr"/>
      <c r="Q928" t="inlineStr"/>
      <c r="R928" t="inlineStr"/>
      <c r="S928" t="inlineStr"/>
      <c r="T928" t="n">
        <v>0</v>
      </c>
      <c r="U928" t="n">
        <v>500000000</v>
      </c>
      <c r="V928" t="inlineStr"/>
      <c r="W928" t="inlineStr">
        <is>
          <t>déterminé</t>
        </is>
      </c>
    </row>
    <row r="929" ht="15" customHeight="1">
      <c r="A929" s="154" t="inlineStr">
        <is>
          <t>PAT et CGA</t>
        </is>
      </c>
      <c r="B929" t="inlineStr">
        <is>
          <t>Export</t>
        </is>
      </c>
      <c r="C929" t="inlineStr">
        <is>
          <t>Viande bovine</t>
        </is>
      </c>
      <c r="D929" t="inlineStr">
        <is>
          <t>France</t>
        </is>
      </c>
      <c r="E929" t="inlineStr">
        <is>
          <t>2023</t>
        </is>
      </c>
      <c r="F929" t="inlineStr">
        <is>
          <t>kt</t>
        </is>
      </c>
      <c r="G929" t="inlineStr"/>
      <c r="H929" t="inlineStr"/>
      <c r="I929" t="inlineStr"/>
      <c r="J929" t="inlineStr"/>
      <c r="K929" t="inlineStr"/>
      <c r="L929" t="inlineStr"/>
      <c r="M929" t="inlineStr"/>
      <c r="N929" t="n">
        <v>280</v>
      </c>
      <c r="O929" t="inlineStr"/>
      <c r="P929" t="inlineStr"/>
      <c r="Q929" t="inlineStr"/>
      <c r="R929" t="inlineStr"/>
      <c r="S929" t="inlineStr"/>
      <c r="T929" t="n">
        <v>0</v>
      </c>
      <c r="U929" t="n">
        <v>500000000</v>
      </c>
      <c r="V929" t="inlineStr"/>
      <c r="W929" t="inlineStr">
        <is>
          <t>déterminé</t>
        </is>
      </c>
    </row>
    <row r="930" ht="15" customHeight="1">
      <c r="A930" s="154" t="inlineStr">
        <is>
          <t>PAT et CGA</t>
        </is>
      </c>
      <c r="B930" t="inlineStr">
        <is>
          <t>Alimentation animale</t>
        </is>
      </c>
      <c r="C930" t="inlineStr">
        <is>
          <t>Viande bovine</t>
        </is>
      </c>
      <c r="D930" t="inlineStr">
        <is>
          <t>France</t>
        </is>
      </c>
      <c r="E930" t="inlineStr">
        <is>
          <t>2023</t>
        </is>
      </c>
      <c r="F930" t="inlineStr">
        <is>
          <t>kt</t>
        </is>
      </c>
      <c r="G930" t="inlineStr"/>
      <c r="H930" t="inlineStr"/>
      <c r="I930" t="inlineStr"/>
      <c r="J930" t="inlineStr"/>
      <c r="K930" t="inlineStr"/>
      <c r="L930" t="inlineStr"/>
      <c r="M930" t="inlineStr"/>
      <c r="N930" t="n">
        <v>82</v>
      </c>
      <c r="O930" t="inlineStr"/>
      <c r="P930" t="inlineStr"/>
      <c r="Q930" t="inlineStr"/>
      <c r="R930" t="inlineStr"/>
      <c r="S930" t="inlineStr"/>
      <c r="T930" t="n">
        <v>0</v>
      </c>
      <c r="U930" t="n">
        <v>500000000</v>
      </c>
      <c r="V930" t="inlineStr"/>
      <c r="W930" t="inlineStr">
        <is>
          <t>déterminé</t>
        </is>
      </c>
    </row>
    <row r="931" ht="15" customHeight="1">
      <c r="A931" s="154" t="inlineStr">
        <is>
          <t>PAT et CGA</t>
        </is>
      </c>
      <c r="B931" t="inlineStr">
        <is>
          <t>Usages alimentaires</t>
        </is>
      </c>
      <c r="C931" t="inlineStr">
        <is>
          <t>Viande bovine</t>
        </is>
      </c>
      <c r="D931" t="inlineStr">
        <is>
          <t>France</t>
        </is>
      </c>
      <c r="E931" t="inlineStr">
        <is>
          <t>2023</t>
        </is>
      </c>
      <c r="F931" t="inlineStr">
        <is>
          <t>kt</t>
        </is>
      </c>
      <c r="G931" t="inlineStr"/>
      <c r="H931" t="inlineStr"/>
      <c r="I931" t="inlineStr"/>
      <c r="J931" t="inlineStr"/>
      <c r="K931" t="inlineStr"/>
      <c r="L931" t="inlineStr"/>
      <c r="M931" t="inlineStr"/>
      <c r="N931" t="n">
        <v>88.8</v>
      </c>
      <c r="O931" t="inlineStr"/>
      <c r="P931" t="inlineStr"/>
      <c r="Q931" t="inlineStr"/>
      <c r="R931" t="inlineStr"/>
      <c r="S931" t="inlineStr"/>
      <c r="T931" t="n">
        <v>0</v>
      </c>
      <c r="U931" t="n">
        <v>500000000</v>
      </c>
      <c r="V931" t="inlineStr"/>
      <c r="W931" t="inlineStr">
        <is>
          <t>déterminé</t>
        </is>
      </c>
    </row>
    <row r="932" ht="15" customHeight="1">
      <c r="A932" s="154" t="inlineStr">
        <is>
          <t>PAT et CGA</t>
        </is>
      </c>
      <c r="B932" t="inlineStr">
        <is>
          <t>Débouchés</t>
        </is>
      </c>
      <c r="C932" t="inlineStr">
        <is>
          <t>Viande bovine</t>
        </is>
      </c>
      <c r="D932" t="inlineStr">
        <is>
          <t>France</t>
        </is>
      </c>
      <c r="E932" t="inlineStr">
        <is>
          <t>2023</t>
        </is>
      </c>
      <c r="F932" t="inlineStr">
        <is>
          <t>kt</t>
        </is>
      </c>
      <c r="G932" t="inlineStr"/>
      <c r="H932" t="inlineStr"/>
      <c r="I932" t="inlineStr"/>
      <c r="J932" t="inlineStr"/>
      <c r="K932" t="inlineStr"/>
      <c r="L932" t="inlineStr"/>
      <c r="M932" t="inlineStr"/>
      <c r="N932" t="n">
        <v>117</v>
      </c>
      <c r="O932" t="inlineStr"/>
      <c r="P932" t="inlineStr"/>
      <c r="Q932" t="inlineStr"/>
      <c r="R932" t="inlineStr"/>
      <c r="S932" t="inlineStr"/>
      <c r="T932" t="n">
        <v>0</v>
      </c>
      <c r="U932" t="n">
        <v>500000000</v>
      </c>
      <c r="V932" t="inlineStr"/>
      <c r="W932" t="inlineStr">
        <is>
          <t>déterminé</t>
        </is>
      </c>
    </row>
    <row r="933" ht="15" customHeight="1">
      <c r="A933" s="154" t="inlineStr">
        <is>
          <t>PAT et CGA</t>
        </is>
      </c>
      <c r="B933" t="inlineStr">
        <is>
          <t>Usages non-alimentaires</t>
        </is>
      </c>
      <c r="C933" t="inlineStr">
        <is>
          <t>Viande bovine</t>
        </is>
      </c>
      <c r="D933" t="inlineStr">
        <is>
          <t>France</t>
        </is>
      </c>
      <c r="E933" t="inlineStr">
        <is>
          <t>2023</t>
        </is>
      </c>
      <c r="F933" t="inlineStr">
        <is>
          <t>kt</t>
        </is>
      </c>
      <c r="G933" t="inlineStr"/>
      <c r="H933" t="inlineStr"/>
      <c r="I933" t="inlineStr"/>
      <c r="J933" t="inlineStr"/>
      <c r="K933" t="inlineStr"/>
      <c r="L933" t="inlineStr"/>
      <c r="M933" t="inlineStr"/>
      <c r="N933" t="n">
        <v>24.4</v>
      </c>
      <c r="O933" t="inlineStr"/>
      <c r="P933" t="inlineStr"/>
      <c r="Q933" t="inlineStr"/>
      <c r="R933" t="inlineStr"/>
      <c r="S933" t="inlineStr"/>
      <c r="T933" t="n">
        <v>0</v>
      </c>
      <c r="U933" t="n">
        <v>500000000</v>
      </c>
      <c r="V933" t="inlineStr"/>
      <c r="W933" t="inlineStr">
        <is>
          <t>déterminé</t>
        </is>
      </c>
    </row>
    <row r="934" ht="15" customHeight="1">
      <c r="A934" s="154" t="inlineStr">
        <is>
          <t>PAT et CGA</t>
        </is>
      </c>
      <c r="B934" t="inlineStr">
        <is>
          <t>Autres IAA</t>
        </is>
      </c>
      <c r="C934" t="inlineStr">
        <is>
          <t>Viande bovine</t>
        </is>
      </c>
      <c r="D934" t="inlineStr">
        <is>
          <t>France</t>
        </is>
      </c>
      <c r="E934" t="inlineStr">
        <is>
          <t>2023</t>
        </is>
      </c>
      <c r="F934" t="inlineStr">
        <is>
          <t>kt</t>
        </is>
      </c>
      <c r="G934" t="inlineStr"/>
      <c r="H934" t="inlineStr"/>
      <c r="I934" t="inlineStr"/>
      <c r="J934" t="inlineStr"/>
      <c r="K934" t="inlineStr"/>
      <c r="L934" t="inlineStr"/>
      <c r="M934" t="inlineStr"/>
      <c r="N934" t="n">
        <v>6.75</v>
      </c>
      <c r="O934" t="inlineStr"/>
      <c r="P934" t="inlineStr"/>
      <c r="Q934" t="inlineStr"/>
      <c r="R934" t="inlineStr"/>
      <c r="S934" t="inlineStr"/>
      <c r="T934" t="n">
        <v>0</v>
      </c>
      <c r="U934" t="n">
        <v>500000000</v>
      </c>
      <c r="V934" t="inlineStr"/>
      <c r="W934" t="inlineStr">
        <is>
          <t>déterminé</t>
        </is>
      </c>
    </row>
    <row r="935" ht="15" customHeight="1">
      <c r="A935" s="154" t="inlineStr">
        <is>
          <t>PAT et CGA</t>
        </is>
      </c>
      <c r="B935" t="inlineStr">
        <is>
          <t>Alimentation humaine</t>
        </is>
      </c>
      <c r="C935" t="inlineStr">
        <is>
          <t>Viande bovine</t>
        </is>
      </c>
      <c r="D935" t="inlineStr">
        <is>
          <t>France</t>
        </is>
      </c>
      <c r="E935" t="inlineStr">
        <is>
          <t>2023</t>
        </is>
      </c>
      <c r="F935" t="inlineStr">
        <is>
          <t>kt</t>
        </is>
      </c>
      <c r="G935" t="inlineStr"/>
      <c r="H935" t="inlineStr"/>
      <c r="I935" t="inlineStr"/>
      <c r="J935" t="inlineStr"/>
      <c r="K935" t="inlineStr"/>
      <c r="L935" t="inlineStr"/>
      <c r="M935" t="inlineStr"/>
      <c r="N935" t="n">
        <v>6.75</v>
      </c>
      <c r="O935" t="inlineStr"/>
      <c r="P935" t="inlineStr"/>
      <c r="Q935" t="inlineStr"/>
      <c r="R935" t="inlineStr"/>
      <c r="S935" t="inlineStr"/>
      <c r="T935" t="n">
        <v>0</v>
      </c>
      <c r="U935" t="n">
        <v>500000000</v>
      </c>
      <c r="V935" t="inlineStr"/>
      <c r="W935" t="inlineStr">
        <is>
          <t>déterminé</t>
        </is>
      </c>
    </row>
    <row r="936" ht="15" customHeight="1">
      <c r="A936" s="154" t="inlineStr">
        <is>
          <t>Protéines animales transformées</t>
        </is>
      </c>
      <c r="B936" t="inlineStr">
        <is>
          <t>Alimentation animale rente</t>
        </is>
      </c>
      <c r="C936" t="inlineStr">
        <is>
          <t>Viande bovine</t>
        </is>
      </c>
      <c r="D936" t="inlineStr">
        <is>
          <t>France</t>
        </is>
      </c>
      <c r="E936" t="inlineStr">
        <is>
          <t>2023</t>
        </is>
      </c>
      <c r="F936" t="inlineStr">
        <is>
          <t>kt</t>
        </is>
      </c>
      <c r="G936" t="inlineStr">
        <is>
          <t>Valorisation des PAT en alimentation animale rente = 3  (SIFCO)</t>
        </is>
      </c>
      <c r="H936" t="inlineStr">
        <is>
          <t>SIFCO</t>
        </is>
      </c>
      <c r="I936" t="inlineStr">
        <is>
          <t>Statistique comprenant également les autres espèces ainsi que les exportations = extrapolation à partir de la production de C3 de chaque espèce et des exportations tous débouchés confondus</t>
        </is>
      </c>
      <c r="J936" t="inlineStr">
        <is>
          <t>Volume</t>
        </is>
      </c>
      <c r="K936" t="inlineStr">
        <is>
          <t>Valorisation des PAT en alimentation animale rente</t>
        </is>
      </c>
      <c r="L936" t="inlineStr">
        <is>
          <t>Coproduits - SIFCO</t>
        </is>
      </c>
      <c r="M936" t="inlineStr">
        <is>
          <t>Très faible</t>
        </is>
      </c>
      <c r="N936" t="n">
        <v>3.17</v>
      </c>
      <c r="O936" t="inlineStr"/>
      <c r="P936" t="inlineStr"/>
      <c r="Q936" t="n">
        <v>3.17</v>
      </c>
      <c r="R936" t="n">
        <v>0.16</v>
      </c>
      <c r="S936" t="n">
        <v>0.1</v>
      </c>
      <c r="T936" t="n">
        <v>0</v>
      </c>
      <c r="U936" t="n">
        <v>500000000</v>
      </c>
      <c r="V936" t="n">
        <v>0</v>
      </c>
      <c r="W936" t="inlineStr">
        <is>
          <t>mesuré</t>
        </is>
      </c>
    </row>
    <row r="937" ht="15" customHeight="1">
      <c r="A937" s="154" t="inlineStr">
        <is>
          <t>Protéines animales transformées</t>
        </is>
      </c>
      <c r="B937" t="inlineStr">
        <is>
          <t>Petfood</t>
        </is>
      </c>
      <c r="C937" t="inlineStr">
        <is>
          <t>Viande bovine</t>
        </is>
      </c>
      <c r="D937" t="inlineStr">
        <is>
          <t>France</t>
        </is>
      </c>
      <c r="E937" t="inlineStr">
        <is>
          <t>2023</t>
        </is>
      </c>
      <c r="F937" t="inlineStr">
        <is>
          <t>kt</t>
        </is>
      </c>
      <c r="G937" t="inlineStr">
        <is>
          <t>Valorisation des PAT en petfood = 67  (SIFCO)</t>
        </is>
      </c>
      <c r="H937" t="inlineStr">
        <is>
          <t>SIFCO</t>
        </is>
      </c>
      <c r="I937" t="inlineStr">
        <is>
          <t>Statistique comprenant également les autres espèces ainsi que les exportations = extrapolation à partir de la production de C3 de chaque espèce et des exportations tous débouchés confondus</t>
        </is>
      </c>
      <c r="J937" t="inlineStr">
        <is>
          <t>Volume</t>
        </is>
      </c>
      <c r="K937" t="inlineStr">
        <is>
          <t>Valorisation des PAT en petfood</t>
        </is>
      </c>
      <c r="L937" t="inlineStr">
        <is>
          <t>Coproduits - SIFCO</t>
        </is>
      </c>
      <c r="M937" t="inlineStr">
        <is>
          <t>Très faible</t>
        </is>
      </c>
      <c r="N937" t="n">
        <v>66.59999999999999</v>
      </c>
      <c r="O937" t="inlineStr"/>
      <c r="P937" t="inlineStr"/>
      <c r="Q937" t="n">
        <v>66.61</v>
      </c>
      <c r="R937" t="n">
        <v>3.33</v>
      </c>
      <c r="S937" t="n">
        <v>0.1</v>
      </c>
      <c r="T937" t="n">
        <v>0</v>
      </c>
      <c r="U937" t="n">
        <v>500000000</v>
      </c>
      <c r="V937" t="n">
        <v>0</v>
      </c>
      <c r="W937" t="inlineStr">
        <is>
          <t>mesuré</t>
        </is>
      </c>
    </row>
    <row r="938" ht="15" customHeight="1">
      <c r="A938" s="154" t="inlineStr">
        <is>
          <t>Protéines animales transformées</t>
        </is>
      </c>
      <c r="B938" t="inlineStr">
        <is>
          <t>Aquaculture</t>
        </is>
      </c>
      <c r="C938" t="inlineStr">
        <is>
          <t>Viande bovine</t>
        </is>
      </c>
      <c r="D938" t="inlineStr">
        <is>
          <t>France</t>
        </is>
      </c>
      <c r="E938" t="inlineStr">
        <is>
          <t>2023</t>
        </is>
      </c>
      <c r="F938" t="inlineStr">
        <is>
          <t>kt</t>
        </is>
      </c>
      <c r="G938" t="inlineStr">
        <is>
          <t>Valorisation des PAT en aquaculture = 4  (SIFCO)</t>
        </is>
      </c>
      <c r="H938" t="inlineStr">
        <is>
          <t>SIFCO</t>
        </is>
      </c>
      <c r="I938" t="inlineStr">
        <is>
          <t>Statistique comprenant également les autres espèces ainsi que les exportations = extrapolation à partir de la production de C3 de chaque espèce et des exportations tous débouchés confondus</t>
        </is>
      </c>
      <c r="J938" t="inlineStr">
        <is>
          <t>Volume</t>
        </is>
      </c>
      <c r="K938" t="inlineStr">
        <is>
          <t>Valorisation des PAT en aquaculture</t>
        </is>
      </c>
      <c r="L938" t="inlineStr">
        <is>
          <t>Coproduits - SIFCO</t>
        </is>
      </c>
      <c r="M938" t="inlineStr">
        <is>
          <t>Très faible</t>
        </is>
      </c>
      <c r="N938" t="n">
        <v>3.78</v>
      </c>
      <c r="O938" t="inlineStr"/>
      <c r="P938" t="inlineStr"/>
      <c r="Q938" t="n">
        <v>3.78</v>
      </c>
      <c r="R938" t="n">
        <v>0.19</v>
      </c>
      <c r="S938" t="n">
        <v>0.1</v>
      </c>
      <c r="T938" t="n">
        <v>0</v>
      </c>
      <c r="U938" t="n">
        <v>500000000</v>
      </c>
      <c r="V938" t="n">
        <v>0</v>
      </c>
      <c r="W938" t="inlineStr">
        <is>
          <t>mesuré</t>
        </is>
      </c>
    </row>
    <row r="939" ht="15" customHeight="1">
      <c r="A939" s="154" t="inlineStr">
        <is>
          <t>Protéines animales transformées</t>
        </is>
      </c>
      <c r="B939" t="inlineStr">
        <is>
          <t>Energie</t>
        </is>
      </c>
      <c r="C939" t="inlineStr">
        <is>
          <t>Viande bovine</t>
        </is>
      </c>
      <c r="D939" t="inlineStr">
        <is>
          <t>France</t>
        </is>
      </c>
      <c r="E939" t="inlineStr">
        <is>
          <t>2023</t>
        </is>
      </c>
      <c r="F939" t="inlineStr">
        <is>
          <t>kt</t>
        </is>
      </c>
      <c r="G939" t="inlineStr">
        <is>
          <t>Valorisation des PAT en énergie = 0  (SIFCO)</t>
        </is>
      </c>
      <c r="H939" t="inlineStr">
        <is>
          <t>SIFCO</t>
        </is>
      </c>
      <c r="I939" t="inlineStr">
        <is>
          <t>Statistique comprenant également les autres espèces ainsi que les exportations = extrapolation à partir de la production de C3 de chaque espèce et des exportations tous débouchés confondus</t>
        </is>
      </c>
      <c r="J939" t="inlineStr">
        <is>
          <t>Volume</t>
        </is>
      </c>
      <c r="K939" t="inlineStr">
        <is>
          <t>Valorisation des PAT en énergie</t>
        </is>
      </c>
      <c r="L939" t="inlineStr">
        <is>
          <t>Coproduits - SIFCO</t>
        </is>
      </c>
      <c r="M939" t="inlineStr">
        <is>
          <t>Très faible</t>
        </is>
      </c>
      <c r="N939" t="n">
        <v>0.15</v>
      </c>
      <c r="O939" t="inlineStr"/>
      <c r="P939" t="inlineStr"/>
      <c r="Q939" t="n">
        <v>0.15</v>
      </c>
      <c r="R939" t="n">
        <v>0.01</v>
      </c>
      <c r="S939" t="n">
        <v>0.1</v>
      </c>
      <c r="T939" t="n">
        <v>0</v>
      </c>
      <c r="U939" t="n">
        <v>500000000</v>
      </c>
      <c r="V939" t="n">
        <v>0</v>
      </c>
      <c r="W939" t="inlineStr">
        <is>
          <t>mesuré</t>
        </is>
      </c>
    </row>
    <row r="940" ht="15" customHeight="1">
      <c r="A940" s="154" t="inlineStr">
        <is>
          <t>Protéines animales transformées</t>
        </is>
      </c>
      <c r="B940" t="inlineStr">
        <is>
          <t>Fertilisation</t>
        </is>
      </c>
      <c r="C940" t="inlineStr">
        <is>
          <t>Viande bovine</t>
        </is>
      </c>
      <c r="D940" t="inlineStr">
        <is>
          <t>France</t>
        </is>
      </c>
      <c r="E940" t="inlineStr">
        <is>
          <t>2023</t>
        </is>
      </c>
      <c r="F940" t="inlineStr">
        <is>
          <t>kt</t>
        </is>
      </c>
      <c r="G940" t="inlineStr">
        <is>
          <t>Valorisation des PAT en fertilisation = 2  (SIFCO)</t>
        </is>
      </c>
      <c r="H940" t="inlineStr">
        <is>
          <t>SIFCO</t>
        </is>
      </c>
      <c r="I940" t="inlineStr">
        <is>
          <t>Statistique comprenant également les autres espèces ainsi que les exportations = extrapolation à partir de la production de C3 de chaque espèce et des exportations tous débouchés confondus</t>
        </is>
      </c>
      <c r="J940" t="inlineStr">
        <is>
          <t>Volume</t>
        </is>
      </c>
      <c r="K940" t="inlineStr">
        <is>
          <t>Valorisation des PAT en fertilisation</t>
        </is>
      </c>
      <c r="L940" t="inlineStr">
        <is>
          <t>Coproduits - SIFCO</t>
        </is>
      </c>
      <c r="M940" t="inlineStr">
        <is>
          <t>Très faible</t>
        </is>
      </c>
      <c r="N940" t="n">
        <v>1.71</v>
      </c>
      <c r="O940" t="inlineStr"/>
      <c r="P940" t="inlineStr"/>
      <c r="Q940" t="n">
        <v>1.71</v>
      </c>
      <c r="R940" t="n">
        <v>0.09</v>
      </c>
      <c r="S940" t="n">
        <v>0.1</v>
      </c>
      <c r="T940" t="n">
        <v>0</v>
      </c>
      <c r="U940" t="n">
        <v>500000000</v>
      </c>
      <c r="V940" t="n">
        <v>0</v>
      </c>
      <c r="W940" t="inlineStr">
        <is>
          <t>mesuré</t>
        </is>
      </c>
    </row>
    <row r="941" ht="15" customHeight="1">
      <c r="A941" s="154" t="inlineStr">
        <is>
          <t>Protéines animales transformées</t>
        </is>
      </c>
      <c r="B941" t="inlineStr">
        <is>
          <t>Autres industries</t>
        </is>
      </c>
      <c r="C941" t="inlineStr">
        <is>
          <t>Viande bovine</t>
        </is>
      </c>
      <c r="D941" t="inlineStr">
        <is>
          <t>France</t>
        </is>
      </c>
      <c r="E941" t="inlineStr">
        <is>
          <t>2023</t>
        </is>
      </c>
      <c r="F941" t="inlineStr">
        <is>
          <t>kt</t>
        </is>
      </c>
      <c r="G941" t="inlineStr">
        <is>
          <t>Valorisation des PAT par les autres industries = 0  (SIFCO)</t>
        </is>
      </c>
      <c r="H941" t="inlineStr">
        <is>
          <t>SIFCO</t>
        </is>
      </c>
      <c r="I941" t="inlineStr">
        <is>
          <t>Statistique comprenant également les autres espèces ainsi que les exportations = extrapolation à partir de la production de C3 de chaque espèce et des exportations tous débouchés confondus</t>
        </is>
      </c>
      <c r="J941" t="inlineStr">
        <is>
          <t>Volume</t>
        </is>
      </c>
      <c r="K941" t="inlineStr">
        <is>
          <t>Valorisation des PAT par les autres industries</t>
        </is>
      </c>
      <c r="L941" t="inlineStr">
        <is>
          <t>Coproduits - SIFCO</t>
        </is>
      </c>
      <c r="M941" t="inlineStr">
        <is>
          <t>Très faible</t>
        </is>
      </c>
      <c r="N941" t="n">
        <v>0.16</v>
      </c>
      <c r="O941" t="inlineStr"/>
      <c r="P941" t="inlineStr"/>
      <c r="Q941" t="n">
        <v>0.16</v>
      </c>
      <c r="R941" t="n">
        <v>0.01</v>
      </c>
      <c r="S941" t="n">
        <v>0.1</v>
      </c>
      <c r="T941" t="n">
        <v>0</v>
      </c>
      <c r="U941" t="n">
        <v>500000000</v>
      </c>
      <c r="V941" t="n">
        <v>0</v>
      </c>
      <c r="W941" t="inlineStr">
        <is>
          <t>mesuré</t>
        </is>
      </c>
    </row>
    <row r="942" ht="15" customHeight="1">
      <c r="A942" s="154" t="inlineStr">
        <is>
          <t>Protéines animales transformées</t>
        </is>
      </c>
      <c r="B942" t="inlineStr">
        <is>
          <t>Autres usages (ou usages inconnus)</t>
        </is>
      </c>
      <c r="C942" t="inlineStr">
        <is>
          <t>Viande bovine</t>
        </is>
      </c>
      <c r="D942" t="inlineStr">
        <is>
          <t>France</t>
        </is>
      </c>
      <c r="E942" t="inlineStr">
        <is>
          <t>2023</t>
        </is>
      </c>
      <c r="F942" t="inlineStr">
        <is>
          <t>kt</t>
        </is>
      </c>
      <c r="G942" t="inlineStr">
        <is>
          <t>Valorisation des PAT pour d'autres usages = 4  (SIFCO)</t>
        </is>
      </c>
      <c r="H942" t="inlineStr">
        <is>
          <t>SIFCO</t>
        </is>
      </c>
      <c r="I942" t="inlineStr">
        <is>
          <t>Statistique comprenant également les autres espèces ainsi que les exportations = extrapolation à partir de la production de C3 de chaque espèce et des exportations tous débouchés confondus</t>
        </is>
      </c>
      <c r="J942" t="inlineStr">
        <is>
          <t>Volume</t>
        </is>
      </c>
      <c r="K942" t="inlineStr">
        <is>
          <t>Valorisation des PAT pour d'autres usages</t>
        </is>
      </c>
      <c r="L942" t="inlineStr">
        <is>
          <t>Coproduits - SIFCO</t>
        </is>
      </c>
      <c r="M942" t="inlineStr">
        <is>
          <t>Très faible</t>
        </is>
      </c>
      <c r="N942" t="n">
        <v>4.08</v>
      </c>
      <c r="O942" t="inlineStr"/>
      <c r="P942" t="inlineStr"/>
      <c r="Q942" t="n">
        <v>4.08</v>
      </c>
      <c r="R942" t="n">
        <v>0.2</v>
      </c>
      <c r="S942" t="n">
        <v>0.1</v>
      </c>
      <c r="T942" t="n">
        <v>0</v>
      </c>
      <c r="U942" t="n">
        <v>500000000</v>
      </c>
      <c r="V942" t="n">
        <v>0</v>
      </c>
      <c r="W942" t="inlineStr">
        <is>
          <t>mesuré</t>
        </is>
      </c>
    </row>
    <row r="943" ht="15" customHeight="1">
      <c r="A943" s="154" t="inlineStr">
        <is>
          <t>Protéines animales transformées</t>
        </is>
      </c>
      <c r="B943" t="inlineStr">
        <is>
          <t>Export</t>
        </is>
      </c>
      <c r="C943" t="inlineStr">
        <is>
          <t>Viande bovine</t>
        </is>
      </c>
      <c r="D943" t="inlineStr">
        <is>
          <t>France</t>
        </is>
      </c>
      <c r="E943" t="inlineStr">
        <is>
          <t>2023</t>
        </is>
      </c>
      <c r="F943" t="inlineStr">
        <is>
          <t>kt</t>
        </is>
      </c>
      <c r="G943" t="inlineStr">
        <is>
          <t>Part de PAT exportées = 66 % (SIFCO)</t>
        </is>
      </c>
      <c r="H943" t="inlineStr">
        <is>
          <t>SIFCO</t>
        </is>
      </c>
      <c r="I943" t="inlineStr">
        <is>
          <t>Extrapolation à partir des exportations tous débouchés confondus</t>
        </is>
      </c>
      <c r="J943" t="inlineStr">
        <is>
          <t>Répartition</t>
        </is>
      </c>
      <c r="K943" t="inlineStr">
        <is>
          <t>Part de PAT exportées</t>
        </is>
      </c>
      <c r="L943" t="inlineStr">
        <is>
          <t>Coproduits - SIFCO</t>
        </is>
      </c>
      <c r="M943" t="inlineStr">
        <is>
          <t>0</t>
        </is>
      </c>
      <c r="N943" t="n">
        <v>165</v>
      </c>
      <c r="O943" t="inlineStr"/>
      <c r="P943" t="inlineStr"/>
      <c r="Q943" t="inlineStr"/>
      <c r="R943" t="inlineStr"/>
      <c r="S943" t="inlineStr"/>
      <c r="T943" t="n">
        <v>0</v>
      </c>
      <c r="U943" t="n">
        <v>500000000</v>
      </c>
      <c r="V943" t="inlineStr"/>
      <c r="W943" t="inlineStr">
        <is>
          <t>déterminé</t>
        </is>
      </c>
    </row>
    <row r="944" ht="15" customHeight="1">
      <c r="A944" s="154" t="inlineStr">
        <is>
          <t>Protéines animales transformées</t>
        </is>
      </c>
      <c r="B944" t="inlineStr">
        <is>
          <t>Alimentation animale</t>
        </is>
      </c>
      <c r="C944" t="inlineStr">
        <is>
          <t>Viande bovine</t>
        </is>
      </c>
      <c r="D944" t="inlineStr">
        <is>
          <t>France</t>
        </is>
      </c>
      <c r="E944" t="inlineStr">
        <is>
          <t>2023</t>
        </is>
      </c>
      <c r="F944" t="inlineStr">
        <is>
          <t>kt</t>
        </is>
      </c>
      <c r="G944" t="inlineStr"/>
      <c r="H944" t="inlineStr"/>
      <c r="I944" t="inlineStr"/>
      <c r="J944" t="inlineStr"/>
      <c r="K944" t="inlineStr"/>
      <c r="L944" t="inlineStr"/>
      <c r="M944" t="inlineStr"/>
      <c r="N944" t="n">
        <v>73.59999999999999</v>
      </c>
      <c r="O944" t="inlineStr"/>
      <c r="P944" t="inlineStr"/>
      <c r="Q944" t="inlineStr"/>
      <c r="R944" t="inlineStr"/>
      <c r="S944" t="inlineStr"/>
      <c r="T944" t="n">
        <v>0</v>
      </c>
      <c r="U944" t="n">
        <v>500000000</v>
      </c>
      <c r="V944" t="inlineStr"/>
      <c r="W944" t="inlineStr">
        <is>
          <t>déterminé</t>
        </is>
      </c>
    </row>
    <row r="945" ht="15" customHeight="1">
      <c r="A945" s="154" t="inlineStr">
        <is>
          <t>Protéines animales transformées</t>
        </is>
      </c>
      <c r="B945" t="inlineStr">
        <is>
          <t>Usages alimentaires</t>
        </is>
      </c>
      <c r="C945" t="inlineStr">
        <is>
          <t>Viande bovine</t>
        </is>
      </c>
      <c r="D945" t="inlineStr">
        <is>
          <t>France</t>
        </is>
      </c>
      <c r="E945" t="inlineStr">
        <is>
          <t>2023</t>
        </is>
      </c>
      <c r="F945" t="inlineStr">
        <is>
          <t>kt</t>
        </is>
      </c>
      <c r="G945" t="inlineStr"/>
      <c r="H945" t="inlineStr"/>
      <c r="I945" t="inlineStr"/>
      <c r="J945" t="inlineStr"/>
      <c r="K945" t="inlineStr"/>
      <c r="L945" t="inlineStr"/>
      <c r="M945" t="inlineStr"/>
      <c r="N945" t="n">
        <v>78.8</v>
      </c>
      <c r="O945" t="inlineStr"/>
      <c r="P945" t="inlineStr"/>
      <c r="Q945" t="inlineStr"/>
      <c r="R945" t="inlineStr"/>
      <c r="S945" t="inlineStr"/>
      <c r="T945" t="n">
        <v>0</v>
      </c>
      <c r="U945" t="n">
        <v>500000000</v>
      </c>
      <c r="V945" t="inlineStr"/>
      <c r="W945" t="inlineStr">
        <is>
          <t>déterminé</t>
        </is>
      </c>
    </row>
    <row r="946" ht="15" customHeight="1">
      <c r="A946" s="154" t="inlineStr">
        <is>
          <t>Protéines animales transformées</t>
        </is>
      </c>
      <c r="B946" t="inlineStr">
        <is>
          <t>Débouchés</t>
        </is>
      </c>
      <c r="C946" t="inlineStr">
        <is>
          <t>Viande bovine</t>
        </is>
      </c>
      <c r="D946" t="inlineStr">
        <is>
          <t>France</t>
        </is>
      </c>
      <c r="E946" t="inlineStr">
        <is>
          <t>2023</t>
        </is>
      </c>
      <c r="F946" t="inlineStr">
        <is>
          <t>kt</t>
        </is>
      </c>
      <c r="G946" t="inlineStr"/>
      <c r="H946" t="inlineStr"/>
      <c r="I946" t="inlineStr"/>
      <c r="J946" t="inlineStr"/>
      <c r="K946" t="inlineStr"/>
      <c r="L946" t="inlineStr"/>
      <c r="M946" t="inlineStr"/>
      <c r="N946" t="n">
        <v>84.90000000000001</v>
      </c>
      <c r="O946" t="inlineStr"/>
      <c r="P946" t="inlineStr"/>
      <c r="Q946" t="inlineStr"/>
      <c r="R946" t="inlineStr"/>
      <c r="S946" t="inlineStr"/>
      <c r="T946" t="n">
        <v>0</v>
      </c>
      <c r="U946" t="n">
        <v>500000000</v>
      </c>
      <c r="V946" t="inlineStr"/>
      <c r="W946" t="inlineStr">
        <is>
          <t>déterminé</t>
        </is>
      </c>
    </row>
    <row r="947" ht="15" customHeight="1">
      <c r="A947" s="154" t="inlineStr">
        <is>
          <t>Protéines animales transformées</t>
        </is>
      </c>
      <c r="B947" t="inlineStr">
        <is>
          <t>Usages non-alimentaires</t>
        </is>
      </c>
      <c r="C947" t="inlineStr">
        <is>
          <t>Viande bovine</t>
        </is>
      </c>
      <c r="D947" t="inlineStr">
        <is>
          <t>France</t>
        </is>
      </c>
      <c r="E947" t="inlineStr">
        <is>
          <t>2023</t>
        </is>
      </c>
      <c r="F947" t="inlineStr">
        <is>
          <t>kt</t>
        </is>
      </c>
      <c r="G947" t="inlineStr"/>
      <c r="H947" t="inlineStr"/>
      <c r="I947" t="inlineStr"/>
      <c r="J947" t="inlineStr"/>
      <c r="K947" t="inlineStr"/>
      <c r="L947" t="inlineStr"/>
      <c r="M947" t="inlineStr"/>
      <c r="N947" t="n">
        <v>2.03</v>
      </c>
      <c r="O947" t="inlineStr"/>
      <c r="P947" t="inlineStr"/>
      <c r="Q947" t="inlineStr"/>
      <c r="R947" t="inlineStr"/>
      <c r="S947" t="inlineStr"/>
      <c r="T947" t="n">
        <v>0</v>
      </c>
      <c r="U947" t="n">
        <v>500000000</v>
      </c>
      <c r="V947" t="inlineStr"/>
      <c r="W947" t="inlineStr">
        <is>
          <t>déterminé</t>
        </is>
      </c>
    </row>
    <row r="948" ht="15" customHeight="1">
      <c r="A948" s="154" t="inlineStr">
        <is>
          <t>Protéines animales transformées</t>
        </is>
      </c>
      <c r="B948" t="inlineStr">
        <is>
          <t>Autres IAA</t>
        </is>
      </c>
      <c r="C948" t="inlineStr">
        <is>
          <t>Viande bovine</t>
        </is>
      </c>
      <c r="D948" t="inlineStr">
        <is>
          <t>France</t>
        </is>
      </c>
      <c r="E948" t="inlineStr">
        <is>
          <t>2023</t>
        </is>
      </c>
      <c r="F948" t="inlineStr">
        <is>
          <t>kt</t>
        </is>
      </c>
      <c r="G948" t="inlineStr">
        <is>
          <t>Valorisation des PAT par les autres IAA = 5  (SIFCO)</t>
        </is>
      </c>
      <c r="H948" t="inlineStr">
        <is>
          <t>SIFCO</t>
        </is>
      </c>
      <c r="I948" t="inlineStr">
        <is>
          <t>Statistique comprenant également les autres espèces ainsi que les exportations = extrapolation à partir de la production de C3 de chaque espèce et des exportations tous débouchés confondus</t>
        </is>
      </c>
      <c r="J948" t="inlineStr">
        <is>
          <t>Volume</t>
        </is>
      </c>
      <c r="K948" t="inlineStr">
        <is>
          <t>Valorisation des PAT par les autres IAA</t>
        </is>
      </c>
      <c r="L948" t="inlineStr">
        <is>
          <t>Coproduits - SIFCO</t>
        </is>
      </c>
      <c r="M948" t="inlineStr">
        <is>
          <t>Très faible</t>
        </is>
      </c>
      <c r="N948" t="n">
        <v>5.27</v>
      </c>
      <c r="O948" t="inlineStr"/>
      <c r="P948" t="inlineStr"/>
      <c r="Q948" t="n">
        <v>5.27</v>
      </c>
      <c r="R948" t="n">
        <v>0.26</v>
      </c>
      <c r="S948" t="n">
        <v>0.1</v>
      </c>
      <c r="T948" t="n">
        <v>0</v>
      </c>
      <c r="U948" t="n">
        <v>500000000</v>
      </c>
      <c r="V948" t="n">
        <v>0</v>
      </c>
      <c r="W948" t="inlineStr">
        <is>
          <t>mesuré</t>
        </is>
      </c>
    </row>
    <row r="949" ht="15" customHeight="1">
      <c r="A949" s="154" t="inlineStr">
        <is>
          <t>Protéines animales transformées</t>
        </is>
      </c>
      <c r="B949" t="inlineStr">
        <is>
          <t>Alimentation humaine</t>
        </is>
      </c>
      <c r="C949" t="inlineStr">
        <is>
          <t>Viande bovine</t>
        </is>
      </c>
      <c r="D949" t="inlineStr">
        <is>
          <t>France</t>
        </is>
      </c>
      <c r="E949" t="inlineStr">
        <is>
          <t>2023</t>
        </is>
      </c>
      <c r="F949" t="inlineStr">
        <is>
          <t>kt</t>
        </is>
      </c>
      <c r="G949" t="inlineStr"/>
      <c r="H949" t="inlineStr"/>
      <c r="I949" t="inlineStr"/>
      <c r="J949" t="inlineStr"/>
      <c r="K949" t="inlineStr"/>
      <c r="L949" t="inlineStr"/>
      <c r="M949" t="inlineStr"/>
      <c r="N949" t="n">
        <v>5.27</v>
      </c>
      <c r="O949" t="inlineStr"/>
      <c r="P949" t="inlineStr"/>
      <c r="Q949" t="inlineStr"/>
      <c r="R949" t="inlineStr"/>
      <c r="S949" t="inlineStr"/>
      <c r="T949" t="n">
        <v>0</v>
      </c>
      <c r="U949" t="n">
        <v>500000000</v>
      </c>
      <c r="V949" t="inlineStr"/>
      <c r="W949" t="inlineStr">
        <is>
          <t>déterminé</t>
        </is>
      </c>
    </row>
    <row r="950" ht="15" customHeight="1">
      <c r="A950" s="154" t="inlineStr">
        <is>
          <t>Corps gras animaux</t>
        </is>
      </c>
      <c r="B950" t="inlineStr">
        <is>
          <t>Alimentation animale rente</t>
        </is>
      </c>
      <c r="C950" t="inlineStr">
        <is>
          <t>Viande bovine</t>
        </is>
      </c>
      <c r="D950" t="inlineStr">
        <is>
          <t>France</t>
        </is>
      </c>
      <c r="E950" t="inlineStr">
        <is>
          <t>2023</t>
        </is>
      </c>
      <c r="F950" t="inlineStr">
        <is>
          <t>kt</t>
        </is>
      </c>
      <c r="G950" t="inlineStr">
        <is>
          <t>Valorisation des CGA en alimentation animale rente = 3  (SIFCO)</t>
        </is>
      </c>
      <c r="H950" t="inlineStr">
        <is>
          <t>SIFCO</t>
        </is>
      </c>
      <c r="I950" t="inlineStr">
        <is>
          <t>Statistique comprenant également les autres espèces ainsi que les exportations = extrapolation à partir de la production de C3 de chaque espèce et des exportations tous débouchés confondus</t>
        </is>
      </c>
      <c r="J950" t="inlineStr">
        <is>
          <t>Volume</t>
        </is>
      </c>
      <c r="K950" t="inlineStr">
        <is>
          <t>Valorisation des CGA en alimentation animale rente</t>
        </is>
      </c>
      <c r="L950" t="inlineStr">
        <is>
          <t>Coproduits - SIFCO</t>
        </is>
      </c>
      <c r="M950" t="inlineStr">
        <is>
          <t>Très faible</t>
        </is>
      </c>
      <c r="N950" t="n">
        <v>2.98</v>
      </c>
      <c r="O950" t="inlineStr"/>
      <c r="P950" t="inlineStr"/>
      <c r="Q950" t="n">
        <v>2.98</v>
      </c>
      <c r="R950" t="n">
        <v>0.15</v>
      </c>
      <c r="S950" t="n">
        <v>0.1</v>
      </c>
      <c r="T950" t="n">
        <v>0</v>
      </c>
      <c r="U950" t="n">
        <v>500000000</v>
      </c>
      <c r="V950" t="n">
        <v>0</v>
      </c>
      <c r="W950" t="inlineStr">
        <is>
          <t>mesuré</t>
        </is>
      </c>
    </row>
    <row r="951" ht="15" customHeight="1">
      <c r="A951" s="154" t="inlineStr">
        <is>
          <t>Corps gras animaux</t>
        </is>
      </c>
      <c r="B951" t="inlineStr">
        <is>
          <t>Petfood</t>
        </is>
      </c>
      <c r="C951" t="inlineStr">
        <is>
          <t>Viande bovine</t>
        </is>
      </c>
      <c r="D951" t="inlineStr">
        <is>
          <t>France</t>
        </is>
      </c>
      <c r="E951" t="inlineStr">
        <is>
          <t>2023</t>
        </is>
      </c>
      <c r="F951" t="inlineStr">
        <is>
          <t>kt</t>
        </is>
      </c>
      <c r="G951" t="inlineStr">
        <is>
          <t>Valorisation des CGA en petfood = 5  (SIFCO)</t>
        </is>
      </c>
      <c r="H951" t="inlineStr">
        <is>
          <t>SIFCO</t>
        </is>
      </c>
      <c r="I951" t="inlineStr">
        <is>
          <t>Statistique comprenant également les autres espèces ainsi que les exportations = extrapolation à partir de la production de C3 de chaque espèce et des exportations tous débouchés confondus</t>
        </is>
      </c>
      <c r="J951" t="inlineStr">
        <is>
          <t>Volume</t>
        </is>
      </c>
      <c r="K951" t="inlineStr">
        <is>
          <t>Valorisation des CGA en petfood</t>
        </is>
      </c>
      <c r="L951" t="inlineStr">
        <is>
          <t>Coproduits - SIFCO</t>
        </is>
      </c>
      <c r="M951" t="inlineStr">
        <is>
          <t>Très faible</t>
        </is>
      </c>
      <c r="N951" t="n">
        <v>5.05</v>
      </c>
      <c r="O951" t="inlineStr"/>
      <c r="P951" t="inlineStr"/>
      <c r="Q951" t="n">
        <v>5.05</v>
      </c>
      <c r="R951" t="n">
        <v>0.25</v>
      </c>
      <c r="S951" t="n">
        <v>0.1</v>
      </c>
      <c r="T951" t="n">
        <v>0</v>
      </c>
      <c r="U951" t="n">
        <v>500000000</v>
      </c>
      <c r="V951" t="n">
        <v>0</v>
      </c>
      <c r="W951" t="inlineStr">
        <is>
          <t>mesuré</t>
        </is>
      </c>
    </row>
    <row r="952" ht="15" customHeight="1">
      <c r="A952" s="154" t="inlineStr">
        <is>
          <t>Corps gras animaux</t>
        </is>
      </c>
      <c r="B952" t="inlineStr">
        <is>
          <t>Aquaculture</t>
        </is>
      </c>
      <c r="C952" t="inlineStr">
        <is>
          <t>Viande bovine</t>
        </is>
      </c>
      <c r="D952" t="inlineStr">
        <is>
          <t>France</t>
        </is>
      </c>
      <c r="E952" t="inlineStr">
        <is>
          <t>2023</t>
        </is>
      </c>
      <c r="F952" t="inlineStr">
        <is>
          <t>kt</t>
        </is>
      </c>
      <c r="G952" t="inlineStr">
        <is>
          <t>Valorisation des CGA en aquaculture = 0  (SIFCO)</t>
        </is>
      </c>
      <c r="H952" t="inlineStr">
        <is>
          <t>SIFCO</t>
        </is>
      </c>
      <c r="I952" t="inlineStr">
        <is>
          <t>Statistique comprenant également les autres espèces ainsi que les exportations = extrapolation à partir de la production de C3 de chaque espèce et des exportations tous débouchés confondus</t>
        </is>
      </c>
      <c r="J952" t="inlineStr">
        <is>
          <t>Volume</t>
        </is>
      </c>
      <c r="K952" t="inlineStr">
        <is>
          <t>Valorisation des CGA en aquaculture</t>
        </is>
      </c>
      <c r="L952" t="inlineStr">
        <is>
          <t>Coproduits - SIFCO</t>
        </is>
      </c>
      <c r="M952" t="inlineStr">
        <is>
          <t>Très faible</t>
        </is>
      </c>
      <c r="N952" t="n">
        <v>0.4</v>
      </c>
      <c r="O952" t="inlineStr"/>
      <c r="P952" t="inlineStr"/>
      <c r="Q952" t="n">
        <v>0.4</v>
      </c>
      <c r="R952" t="n">
        <v>0.02</v>
      </c>
      <c r="S952" t="n">
        <v>0.1</v>
      </c>
      <c r="T952" t="n">
        <v>0</v>
      </c>
      <c r="U952" t="n">
        <v>500000000</v>
      </c>
      <c r="V952" t="n">
        <v>0</v>
      </c>
      <c r="W952" t="inlineStr">
        <is>
          <t>mesuré</t>
        </is>
      </c>
    </row>
    <row r="953" ht="15" customHeight="1">
      <c r="A953" s="154" t="inlineStr">
        <is>
          <t>Corps gras animaux</t>
        </is>
      </c>
      <c r="B953" t="inlineStr">
        <is>
          <t>Energie</t>
        </is>
      </c>
      <c r="C953" t="inlineStr">
        <is>
          <t>Viande bovine</t>
        </is>
      </c>
      <c r="D953" t="inlineStr">
        <is>
          <t>France</t>
        </is>
      </c>
      <c r="E953" t="inlineStr">
        <is>
          <t>2023</t>
        </is>
      </c>
      <c r="F953" t="inlineStr">
        <is>
          <t>kt</t>
        </is>
      </c>
      <c r="G953" t="inlineStr">
        <is>
          <t>Valorisation des CGA en énergie = 15  (SIFCO)</t>
        </is>
      </c>
      <c r="H953" t="inlineStr">
        <is>
          <t>SIFCO</t>
        </is>
      </c>
      <c r="I953" t="inlineStr">
        <is>
          <t>Statistique comprenant également les autres espèces ainsi que les exportations = extrapolation à partir de la production de C3 de chaque espèce et des exportations tous débouchés confondus</t>
        </is>
      </c>
      <c r="J953" t="inlineStr">
        <is>
          <t>Volume</t>
        </is>
      </c>
      <c r="K953" t="inlineStr">
        <is>
          <t>Valorisation des CGA en énergie</t>
        </is>
      </c>
      <c r="L953" t="inlineStr">
        <is>
          <t>Coproduits - SIFCO</t>
        </is>
      </c>
      <c r="M953" t="inlineStr">
        <is>
          <t>Très faible</t>
        </is>
      </c>
      <c r="N953" t="n">
        <v>15.3</v>
      </c>
      <c r="O953" t="inlineStr"/>
      <c r="P953" t="inlineStr"/>
      <c r="Q953" t="n">
        <v>15.28</v>
      </c>
      <c r="R953" t="n">
        <v>0.76</v>
      </c>
      <c r="S953" t="n">
        <v>0.1</v>
      </c>
      <c r="T953" t="n">
        <v>0</v>
      </c>
      <c r="U953" t="n">
        <v>500000000</v>
      </c>
      <c r="V953" t="n">
        <v>0</v>
      </c>
      <c r="W953" t="inlineStr">
        <is>
          <t>mesuré</t>
        </is>
      </c>
    </row>
    <row r="954" ht="15" customHeight="1">
      <c r="A954" s="154" t="inlineStr">
        <is>
          <t>Corps gras animaux</t>
        </is>
      </c>
      <c r="B954" t="inlineStr">
        <is>
          <t>Autres industries</t>
        </is>
      </c>
      <c r="C954" t="inlineStr">
        <is>
          <t>Viande bovine</t>
        </is>
      </c>
      <c r="D954" t="inlineStr">
        <is>
          <t>France</t>
        </is>
      </c>
      <c r="E954" t="inlineStr">
        <is>
          <t>2023</t>
        </is>
      </c>
      <c r="F954" t="inlineStr">
        <is>
          <t>kt</t>
        </is>
      </c>
      <c r="G954" t="inlineStr">
        <is>
          <t>Valorisation des CGA par les autres industries = 7  (SIFCO)</t>
        </is>
      </c>
      <c r="H954" t="inlineStr">
        <is>
          <t>SIFCO</t>
        </is>
      </c>
      <c r="I954" t="inlineStr">
        <is>
          <t>Statistique comprenant également les autres espèces ainsi que les exportations = extrapolation à partir de la production de C3 de chaque espèce et des exportations tous débouchés confondus</t>
        </is>
      </c>
      <c r="J954" t="inlineStr">
        <is>
          <t>Volume</t>
        </is>
      </c>
      <c r="K954" t="inlineStr">
        <is>
          <t>Valorisation des CGA par les autres industries</t>
        </is>
      </c>
      <c r="L954" t="inlineStr">
        <is>
          <t>Coproduits - SIFCO</t>
        </is>
      </c>
      <c r="M954" t="inlineStr">
        <is>
          <t>Très faible</t>
        </is>
      </c>
      <c r="N954" t="n">
        <v>7.05</v>
      </c>
      <c r="O954" t="inlineStr"/>
      <c r="P954" t="inlineStr"/>
      <c r="Q954" t="n">
        <v>7.05</v>
      </c>
      <c r="R954" t="n">
        <v>0.35</v>
      </c>
      <c r="S954" t="n">
        <v>0.1</v>
      </c>
      <c r="T954" t="n">
        <v>0</v>
      </c>
      <c r="U954" t="n">
        <v>500000000</v>
      </c>
      <c r="V954" t="n">
        <v>0</v>
      </c>
      <c r="W954" t="inlineStr">
        <is>
          <t>mesuré</t>
        </is>
      </c>
    </row>
    <row r="955" ht="15" customHeight="1">
      <c r="A955" s="154" t="inlineStr">
        <is>
          <t>Corps gras animaux</t>
        </is>
      </c>
      <c r="B955" t="inlineStr">
        <is>
          <t>Autres usages (ou usages inconnus)</t>
        </is>
      </c>
      <c r="C955" t="inlineStr">
        <is>
          <t>Viande bovine</t>
        </is>
      </c>
      <c r="D955" t="inlineStr">
        <is>
          <t>France</t>
        </is>
      </c>
      <c r="E955" t="inlineStr">
        <is>
          <t>2023</t>
        </is>
      </c>
      <c r="F955" t="inlineStr">
        <is>
          <t>kt</t>
        </is>
      </c>
      <c r="G955" t="inlineStr">
        <is>
          <t>Valorisation des CGA pour d'autres usages = 0  (SIFCO)</t>
        </is>
      </c>
      <c r="H955" t="inlineStr">
        <is>
          <t>SIFCO</t>
        </is>
      </c>
      <c r="I955" t="inlineStr">
        <is>
          <t>Statistique comprenant également les autres espèces ainsi que les exportations = extrapolation à partir de la production de C3 de chaque espèce et des exportations tous débouchés confondus</t>
        </is>
      </c>
      <c r="J955" t="inlineStr">
        <is>
          <t>Volume</t>
        </is>
      </c>
      <c r="K955" t="inlineStr">
        <is>
          <t>Valorisation des CGA pour d'autres usages</t>
        </is>
      </c>
      <c r="L955" t="inlineStr">
        <is>
          <t>Coproduits - SIFCO</t>
        </is>
      </c>
      <c r="M955" t="inlineStr">
        <is>
          <t>Très faible</t>
        </is>
      </c>
      <c r="N955" t="n">
        <v>0.09</v>
      </c>
      <c r="O955" t="inlineStr"/>
      <c r="P955" t="inlineStr"/>
      <c r="Q955" t="n">
        <v>0.09</v>
      </c>
      <c r="R955" t="n">
        <v>0</v>
      </c>
      <c r="S955" t="n">
        <v>0.1</v>
      </c>
      <c r="T955" t="n">
        <v>0</v>
      </c>
      <c r="U955" t="n">
        <v>500000000</v>
      </c>
      <c r="V955" t="n">
        <v>0</v>
      </c>
      <c r="W955" t="inlineStr">
        <is>
          <t>mesuré</t>
        </is>
      </c>
    </row>
    <row r="956" ht="15" customHeight="1">
      <c r="A956" s="154" t="inlineStr">
        <is>
          <t>Corps gras animaux</t>
        </is>
      </c>
      <c r="B956" t="inlineStr">
        <is>
          <t>Export</t>
        </is>
      </c>
      <c r="C956" t="inlineStr">
        <is>
          <t>Viande bovine</t>
        </is>
      </c>
      <c r="D956" t="inlineStr">
        <is>
          <t>France</t>
        </is>
      </c>
      <c r="E956" t="inlineStr">
        <is>
          <t>2023</t>
        </is>
      </c>
      <c r="F956" t="inlineStr">
        <is>
          <t>kt</t>
        </is>
      </c>
      <c r="G956" t="inlineStr">
        <is>
          <t>Part de CGA exportées = 78 % (SIFCO)</t>
        </is>
      </c>
      <c r="H956" t="inlineStr">
        <is>
          <t>SIFCO</t>
        </is>
      </c>
      <c r="I956" t="inlineStr">
        <is>
          <t>Extrapolation à partir des exportations tous débouchés confondus</t>
        </is>
      </c>
      <c r="J956" t="inlineStr">
        <is>
          <t>Répartition</t>
        </is>
      </c>
      <c r="K956" t="inlineStr">
        <is>
          <t>Part de CGA exportées</t>
        </is>
      </c>
      <c r="L956" t="inlineStr">
        <is>
          <t>Coproduits - SIFCO</t>
        </is>
      </c>
      <c r="M956" t="inlineStr">
        <is>
          <t>0</t>
        </is>
      </c>
      <c r="N956" t="n">
        <v>115</v>
      </c>
      <c r="O956" t="inlineStr"/>
      <c r="P956" t="inlineStr"/>
      <c r="Q956" t="inlineStr"/>
      <c r="R956" t="inlineStr"/>
      <c r="S956" t="inlineStr"/>
      <c r="T956" t="n">
        <v>0</v>
      </c>
      <c r="U956" t="n">
        <v>500000000</v>
      </c>
      <c r="V956" t="inlineStr"/>
      <c r="W956" t="inlineStr">
        <is>
          <t>déterminé</t>
        </is>
      </c>
    </row>
    <row r="957" ht="15" customHeight="1">
      <c r="A957" s="154" t="inlineStr">
        <is>
          <t>Corps gras animaux</t>
        </is>
      </c>
      <c r="B957" t="inlineStr">
        <is>
          <t>Alimentation animale</t>
        </is>
      </c>
      <c r="C957" t="inlineStr">
        <is>
          <t>Viande bovine</t>
        </is>
      </c>
      <c r="D957" t="inlineStr">
        <is>
          <t>France</t>
        </is>
      </c>
      <c r="E957" t="inlineStr">
        <is>
          <t>2023</t>
        </is>
      </c>
      <c r="F957" t="inlineStr">
        <is>
          <t>kt</t>
        </is>
      </c>
      <c r="G957" t="inlineStr"/>
      <c r="H957" t="inlineStr"/>
      <c r="I957" t="inlineStr"/>
      <c r="J957" t="inlineStr"/>
      <c r="K957" t="inlineStr"/>
      <c r="L957" t="inlineStr"/>
      <c r="M957" t="inlineStr"/>
      <c r="N957" t="n">
        <v>8.43</v>
      </c>
      <c r="O957" t="inlineStr"/>
      <c r="P957" t="inlineStr"/>
      <c r="Q957" t="inlineStr"/>
      <c r="R957" t="inlineStr"/>
      <c r="S957" t="inlineStr"/>
      <c r="T957" t="n">
        <v>0</v>
      </c>
      <c r="U957" t="n">
        <v>500000000</v>
      </c>
      <c r="V957" t="inlineStr"/>
      <c r="W957" t="inlineStr">
        <is>
          <t>déterminé</t>
        </is>
      </c>
    </row>
    <row r="958" ht="15" customHeight="1">
      <c r="A958" s="154" t="inlineStr">
        <is>
          <t>Corps gras animaux</t>
        </is>
      </c>
      <c r="B958" t="inlineStr">
        <is>
          <t>Usages alimentaires</t>
        </is>
      </c>
      <c r="C958" t="inlineStr">
        <is>
          <t>Viande bovine</t>
        </is>
      </c>
      <c r="D958" t="inlineStr">
        <is>
          <t>France</t>
        </is>
      </c>
      <c r="E958" t="inlineStr">
        <is>
          <t>2023</t>
        </is>
      </c>
      <c r="F958" t="inlineStr">
        <is>
          <t>kt</t>
        </is>
      </c>
      <c r="G958" t="inlineStr"/>
      <c r="H958" t="inlineStr"/>
      <c r="I958" t="inlineStr"/>
      <c r="J958" t="inlineStr"/>
      <c r="K958" t="inlineStr"/>
      <c r="L958" t="inlineStr"/>
      <c r="M958" t="inlineStr"/>
      <c r="N958" t="n">
        <v>9.92</v>
      </c>
      <c r="O958" t="inlineStr"/>
      <c r="P958" t="inlineStr"/>
      <c r="Q958" t="inlineStr"/>
      <c r="R958" t="inlineStr"/>
      <c r="S958" t="inlineStr"/>
      <c r="T958" t="n">
        <v>0</v>
      </c>
      <c r="U958" t="n">
        <v>500000000</v>
      </c>
      <c r="V958" t="inlineStr"/>
      <c r="W958" t="inlineStr">
        <is>
          <t>déterminé</t>
        </is>
      </c>
    </row>
    <row r="959" ht="15" customHeight="1">
      <c r="A959" s="154" t="inlineStr">
        <is>
          <t>Corps gras animaux</t>
        </is>
      </c>
      <c r="B959" t="inlineStr">
        <is>
          <t>Débouchés</t>
        </is>
      </c>
      <c r="C959" t="inlineStr">
        <is>
          <t>Viande bovine</t>
        </is>
      </c>
      <c r="D959" t="inlineStr">
        <is>
          <t>France</t>
        </is>
      </c>
      <c r="E959" t="inlineStr">
        <is>
          <t>2023</t>
        </is>
      </c>
      <c r="F959" t="inlineStr">
        <is>
          <t>kt</t>
        </is>
      </c>
      <c r="G959" t="inlineStr"/>
      <c r="H959" t="inlineStr"/>
      <c r="I959" t="inlineStr"/>
      <c r="J959" t="inlineStr"/>
      <c r="K959" t="inlineStr"/>
      <c r="L959" t="inlineStr"/>
      <c r="M959" t="inlineStr"/>
      <c r="N959" t="n">
        <v>32.3</v>
      </c>
      <c r="O959" t="inlineStr"/>
      <c r="P959" t="inlineStr"/>
      <c r="Q959" t="inlineStr"/>
      <c r="R959" t="inlineStr"/>
      <c r="S959" t="inlineStr"/>
      <c r="T959" t="n">
        <v>0</v>
      </c>
      <c r="U959" t="n">
        <v>500000000</v>
      </c>
      <c r="V959" t="inlineStr"/>
      <c r="W959" t="inlineStr">
        <is>
          <t>déterminé</t>
        </is>
      </c>
    </row>
    <row r="960" ht="15" customHeight="1">
      <c r="A960" s="154" t="inlineStr">
        <is>
          <t>Corps gras animaux</t>
        </is>
      </c>
      <c r="B960" t="inlineStr">
        <is>
          <t>Usages non-alimentaires</t>
        </is>
      </c>
      <c r="C960" t="inlineStr">
        <is>
          <t>Viande bovine</t>
        </is>
      </c>
      <c r="D960" t="inlineStr">
        <is>
          <t>France</t>
        </is>
      </c>
      <c r="E960" t="inlineStr">
        <is>
          <t>2023</t>
        </is>
      </c>
      <c r="F960" t="inlineStr">
        <is>
          <t>kt</t>
        </is>
      </c>
      <c r="G960" t="inlineStr"/>
      <c r="H960" t="inlineStr"/>
      <c r="I960" t="inlineStr"/>
      <c r="J960" t="inlineStr"/>
      <c r="K960" t="inlineStr"/>
      <c r="L960" t="inlineStr"/>
      <c r="M960" t="inlineStr"/>
      <c r="N960" t="n">
        <v>22.3</v>
      </c>
      <c r="O960" t="inlineStr"/>
      <c r="P960" t="inlineStr"/>
      <c r="Q960" t="inlineStr"/>
      <c r="R960" t="inlineStr"/>
      <c r="S960" t="inlineStr"/>
      <c r="T960" t="n">
        <v>0</v>
      </c>
      <c r="U960" t="n">
        <v>500000000</v>
      </c>
      <c r="V960" t="inlineStr"/>
      <c r="W960" t="inlineStr">
        <is>
          <t>déterminé</t>
        </is>
      </c>
    </row>
    <row r="961" ht="15" customHeight="1">
      <c r="A961" s="154" t="inlineStr">
        <is>
          <t>Corps gras animaux</t>
        </is>
      </c>
      <c r="B961" t="inlineStr">
        <is>
          <t>Autres IAA</t>
        </is>
      </c>
      <c r="C961" t="inlineStr">
        <is>
          <t>Viande bovine</t>
        </is>
      </c>
      <c r="D961" t="inlineStr">
        <is>
          <t>France</t>
        </is>
      </c>
      <c r="E961" t="inlineStr">
        <is>
          <t>2023</t>
        </is>
      </c>
      <c r="F961" t="inlineStr">
        <is>
          <t>kt</t>
        </is>
      </c>
      <c r="G961" t="inlineStr">
        <is>
          <t>Valorisation des CGA par les autres IAA = 1  (SIFCO)</t>
        </is>
      </c>
      <c r="H961" t="inlineStr">
        <is>
          <t>SIFCO</t>
        </is>
      </c>
      <c r="I961" t="inlineStr">
        <is>
          <t>Statistique comprenant également les autres espèces ainsi que les exportations = extrapolation à partir de la production de C3 de chaque espèce et des exportations tous débouchés confondus</t>
        </is>
      </c>
      <c r="J961" t="inlineStr">
        <is>
          <t>Volume</t>
        </is>
      </c>
      <c r="K961" t="inlineStr">
        <is>
          <t>Valorisation des CGA par les autres IAA</t>
        </is>
      </c>
      <c r="L961" t="inlineStr">
        <is>
          <t>Coproduits - SIFCO</t>
        </is>
      </c>
      <c r="M961" t="inlineStr">
        <is>
          <t>Très faible</t>
        </is>
      </c>
      <c r="N961" t="n">
        <v>1.48</v>
      </c>
      <c r="O961" t="inlineStr"/>
      <c r="P961" t="inlineStr"/>
      <c r="Q961" t="n">
        <v>1.48</v>
      </c>
      <c r="R961" t="n">
        <v>0.07000000000000001</v>
      </c>
      <c r="S961" t="n">
        <v>0.1</v>
      </c>
      <c r="T961" t="n">
        <v>0</v>
      </c>
      <c r="U961" t="n">
        <v>500000000</v>
      </c>
      <c r="V961" t="n">
        <v>0</v>
      </c>
      <c r="W961" t="inlineStr">
        <is>
          <t>mesuré</t>
        </is>
      </c>
    </row>
    <row r="962" ht="15" customHeight="1">
      <c r="A962" s="154" t="inlineStr">
        <is>
          <t>Corps gras animaux</t>
        </is>
      </c>
      <c r="B962" t="inlineStr">
        <is>
          <t>Alimentation humaine</t>
        </is>
      </c>
      <c r="C962" t="inlineStr">
        <is>
          <t>Viande bovine</t>
        </is>
      </c>
      <c r="D962" t="inlineStr">
        <is>
          <t>France</t>
        </is>
      </c>
      <c r="E962" t="inlineStr">
        <is>
          <t>2023</t>
        </is>
      </c>
      <c r="F962" t="inlineStr">
        <is>
          <t>kt</t>
        </is>
      </c>
      <c r="G962" t="inlineStr"/>
      <c r="H962" t="inlineStr"/>
      <c r="I962" t="inlineStr"/>
      <c r="J962" t="inlineStr"/>
      <c r="K962" t="inlineStr"/>
      <c r="L962" t="inlineStr"/>
      <c r="M962" t="inlineStr"/>
      <c r="N962" t="n">
        <v>1.48</v>
      </c>
      <c r="O962" t="inlineStr"/>
      <c r="P962" t="inlineStr"/>
      <c r="Q962" t="inlineStr"/>
      <c r="R962" t="inlineStr"/>
      <c r="S962" t="inlineStr"/>
      <c r="T962" t="n">
        <v>0</v>
      </c>
      <c r="U962" t="n">
        <v>500000000</v>
      </c>
      <c r="V962" t="inlineStr"/>
      <c r="W962" t="inlineStr">
        <is>
          <t>déterminé</t>
        </is>
      </c>
    </row>
    <row r="963" ht="15" customHeight="1">
      <c r="A963" s="154" t="inlineStr">
        <is>
          <t>Élevage</t>
        </is>
      </c>
      <c r="B963" t="inlineStr">
        <is>
          <t>Veaux</t>
        </is>
      </c>
      <c r="C963" t="inlineStr">
        <is>
          <t>Viande bovine</t>
        </is>
      </c>
      <c r="D963" t="inlineStr">
        <is>
          <t>France</t>
        </is>
      </c>
      <c r="E963" t="inlineStr">
        <is>
          <t>2023</t>
        </is>
      </c>
      <c r="F963" t="inlineStr">
        <is>
          <t>kt</t>
        </is>
      </c>
      <c r="G963" t="inlineStr"/>
      <c r="H963" t="inlineStr"/>
      <c r="I963" t="inlineStr"/>
      <c r="J963" t="inlineStr"/>
      <c r="K963" t="inlineStr"/>
      <c r="L963" t="inlineStr"/>
      <c r="M963" t="inlineStr"/>
      <c r="N963" t="n">
        <v>252</v>
      </c>
      <c r="O963" t="inlineStr"/>
      <c r="P963" t="inlineStr"/>
      <c r="Q963" t="inlineStr"/>
      <c r="R963" t="inlineStr"/>
      <c r="S963" t="inlineStr"/>
      <c r="T963" t="n">
        <v>0</v>
      </c>
      <c r="U963" t="n">
        <v>500000000</v>
      </c>
      <c r="V963" t="inlineStr"/>
      <c r="W963" t="inlineStr">
        <is>
          <t>déterminé</t>
        </is>
      </c>
    </row>
    <row r="964" ht="15" customHeight="1">
      <c r="A964" s="154" t="inlineStr">
        <is>
          <t>Élevage</t>
        </is>
      </c>
      <c r="B964" t="inlineStr">
        <is>
          <t>Gros bovins</t>
        </is>
      </c>
      <c r="C964" t="inlineStr">
        <is>
          <t>Viande bovine</t>
        </is>
      </c>
      <c r="D964" t="inlineStr">
        <is>
          <t>France</t>
        </is>
      </c>
      <c r="E964" t="inlineStr">
        <is>
          <t>2023</t>
        </is>
      </c>
      <c r="F964" t="inlineStr">
        <is>
          <t>kt</t>
        </is>
      </c>
      <c r="G964" t="inlineStr"/>
      <c r="H964" t="inlineStr"/>
      <c r="I964" t="inlineStr"/>
      <c r="J964" t="inlineStr"/>
      <c r="K964" t="inlineStr"/>
      <c r="L964" t="inlineStr"/>
      <c r="M964" t="inlineStr"/>
      <c r="N964" t="n">
        <v>2090</v>
      </c>
      <c r="O964" t="inlineStr"/>
      <c r="P964" t="inlineStr"/>
      <c r="Q964" t="inlineStr"/>
      <c r="R964" t="inlineStr"/>
      <c r="S964" t="inlineStr"/>
      <c r="T964" t="n">
        <v>0</v>
      </c>
      <c r="U964" t="n">
        <v>500000000</v>
      </c>
      <c r="V964" t="inlineStr"/>
      <c r="W964" t="inlineStr">
        <is>
          <t>déterminé</t>
        </is>
      </c>
    </row>
    <row r="965" ht="15" customHeight="1">
      <c r="A965" s="154" t="inlineStr">
        <is>
          <t>Élevage</t>
        </is>
      </c>
      <c r="B965" t="inlineStr">
        <is>
          <t>Bovins</t>
        </is>
      </c>
      <c r="C965" t="inlineStr">
        <is>
          <t>Viande bovine</t>
        </is>
      </c>
      <c r="D965" t="inlineStr">
        <is>
          <t>France</t>
        </is>
      </c>
      <c r="E965" t="inlineStr">
        <is>
          <t>2023</t>
        </is>
      </c>
      <c r="F965" t="inlineStr">
        <is>
          <t>kt</t>
        </is>
      </c>
      <c r="G965" t="inlineStr"/>
      <c r="H965" t="inlineStr"/>
      <c r="I965" t="inlineStr"/>
      <c r="J965" t="inlineStr"/>
      <c r="K965" t="inlineStr"/>
      <c r="L965" t="inlineStr"/>
      <c r="M965" t="inlineStr"/>
      <c r="N965" t="n">
        <v>2350</v>
      </c>
      <c r="O965" t="inlineStr"/>
      <c r="P965" t="inlineStr"/>
      <c r="Q965" t="inlineStr"/>
      <c r="R965" t="inlineStr"/>
      <c r="S965" t="inlineStr"/>
      <c r="T965" t="n">
        <v>0</v>
      </c>
      <c r="U965" t="n">
        <v>500000000</v>
      </c>
      <c r="V965" t="inlineStr"/>
      <c r="W965" t="inlineStr">
        <is>
          <t>déterminé</t>
        </is>
      </c>
    </row>
    <row r="966" ht="15" customHeight="1">
      <c r="A966" s="154" t="inlineStr">
        <is>
          <t>1ère et 2nde transformation</t>
        </is>
      </c>
      <c r="B966" t="inlineStr">
        <is>
          <t>Carcasses, fraîches</t>
        </is>
      </c>
      <c r="C966" t="inlineStr">
        <is>
          <t>Viande bovine</t>
        </is>
      </c>
      <c r="D966" t="inlineStr">
        <is>
          <t>France</t>
        </is>
      </c>
      <c r="E966" t="inlineStr">
        <is>
          <t>2023</t>
        </is>
      </c>
      <c r="F966" t="inlineStr">
        <is>
          <t>kt</t>
        </is>
      </c>
      <c r="G966" t="inlineStr"/>
      <c r="H966" t="inlineStr"/>
      <c r="I966" t="inlineStr"/>
      <c r="J966" t="inlineStr"/>
      <c r="K966" t="inlineStr"/>
      <c r="L966" t="inlineStr"/>
      <c r="M966" t="inlineStr"/>
      <c r="N966" t="n">
        <v>282</v>
      </c>
      <c r="O966" t="inlineStr"/>
      <c r="P966" t="inlineStr"/>
      <c r="Q966" t="inlineStr"/>
      <c r="R966" t="inlineStr"/>
      <c r="S966" t="inlineStr"/>
      <c r="T966" t="n">
        <v>0</v>
      </c>
      <c r="U966" t="n">
        <v>500000000</v>
      </c>
      <c r="V966" t="inlineStr"/>
      <c r="W966" t="inlineStr">
        <is>
          <t>déterminé</t>
        </is>
      </c>
    </row>
    <row r="967" ht="15" customHeight="1">
      <c r="A967" s="154" t="inlineStr">
        <is>
          <t>1ère et 2nde transformation</t>
        </is>
      </c>
      <c r="B967" t="inlineStr">
        <is>
          <t>Morceaux, frais</t>
        </is>
      </c>
      <c r="C967" t="inlineStr">
        <is>
          <t>Viande bovine</t>
        </is>
      </c>
      <c r="D967" t="inlineStr">
        <is>
          <t>France</t>
        </is>
      </c>
      <c r="E967" t="inlineStr">
        <is>
          <t>2023</t>
        </is>
      </c>
      <c r="F967" t="inlineStr">
        <is>
          <t>kt</t>
        </is>
      </c>
      <c r="G967" t="inlineStr"/>
      <c r="H967" t="inlineStr"/>
      <c r="I967" t="inlineStr"/>
      <c r="J967" t="inlineStr"/>
      <c r="K967" t="inlineStr"/>
      <c r="L967" t="inlineStr"/>
      <c r="M967" t="inlineStr"/>
      <c r="N967" t="n">
        <v>395</v>
      </c>
      <c r="O967" t="inlineStr"/>
      <c r="P967" t="inlineStr"/>
      <c r="Q967" t="inlineStr"/>
      <c r="R967" t="inlineStr"/>
      <c r="S967" t="inlineStr"/>
      <c r="T967" t="n">
        <v>0</v>
      </c>
      <c r="U967" t="n">
        <v>500000000</v>
      </c>
      <c r="V967" t="inlineStr"/>
      <c r="W967" t="inlineStr">
        <is>
          <t>déterminé</t>
        </is>
      </c>
    </row>
    <row r="968" ht="15" customHeight="1">
      <c r="A968" s="154" t="inlineStr">
        <is>
          <t>1ère et 2nde transformation</t>
        </is>
      </c>
      <c r="B968" t="inlineStr">
        <is>
          <t>Morceaux, congelés</t>
        </is>
      </c>
      <c r="C968" t="inlineStr">
        <is>
          <t>Viande bovine</t>
        </is>
      </c>
      <c r="D968" t="inlineStr">
        <is>
          <t>France</t>
        </is>
      </c>
      <c r="E968" t="inlineStr">
        <is>
          <t>2023</t>
        </is>
      </c>
      <c r="F968" t="inlineStr">
        <is>
          <t>kt</t>
        </is>
      </c>
      <c r="G968" t="inlineStr"/>
      <c r="H968" t="inlineStr"/>
      <c r="I968" t="inlineStr"/>
      <c r="J968" t="inlineStr"/>
      <c r="K968" t="inlineStr"/>
      <c r="L968" t="inlineStr"/>
      <c r="M968" t="inlineStr"/>
      <c r="N968" t="n">
        <v>227</v>
      </c>
      <c r="O968" t="inlineStr"/>
      <c r="P968" t="inlineStr"/>
      <c r="Q968" t="inlineStr"/>
      <c r="R968" t="inlineStr"/>
      <c r="S968" t="inlineStr"/>
      <c r="T968" t="n">
        <v>0</v>
      </c>
      <c r="U968" t="n">
        <v>500000000</v>
      </c>
      <c r="V968" t="inlineStr"/>
      <c r="W968" t="inlineStr">
        <is>
          <t>déterminé</t>
        </is>
      </c>
    </row>
    <row r="969" ht="15" customHeight="1">
      <c r="A969" s="154" t="inlineStr">
        <is>
          <t>1ère et 2nde transformation</t>
        </is>
      </c>
      <c r="B969" t="inlineStr">
        <is>
          <t>Abats</t>
        </is>
      </c>
      <c r="C969" t="inlineStr">
        <is>
          <t>Viande bovine</t>
        </is>
      </c>
      <c r="D969" t="inlineStr">
        <is>
          <t>France</t>
        </is>
      </c>
      <c r="E969" t="inlineStr">
        <is>
          <t>2023</t>
        </is>
      </c>
      <c r="F969" t="inlineStr">
        <is>
          <t>kt</t>
        </is>
      </c>
      <c r="G969" t="inlineStr"/>
      <c r="H969" t="inlineStr"/>
      <c r="I969" t="inlineStr"/>
      <c r="J969" t="inlineStr"/>
      <c r="K969" t="inlineStr"/>
      <c r="L969" t="inlineStr"/>
      <c r="M969" t="inlineStr"/>
      <c r="N969" t="n">
        <v>174</v>
      </c>
      <c r="O969" t="inlineStr"/>
      <c r="P969" t="inlineStr"/>
      <c r="Q969" t="inlineStr"/>
      <c r="R969" t="inlineStr"/>
      <c r="S969" t="inlineStr"/>
      <c r="T969" t="n">
        <v>0</v>
      </c>
      <c r="U969" t="n">
        <v>500000000</v>
      </c>
      <c r="V969" t="inlineStr"/>
      <c r="W969" t="inlineStr">
        <is>
          <t>déterminé</t>
        </is>
      </c>
    </row>
    <row r="970" ht="15" customHeight="1">
      <c r="A970" s="154" t="inlineStr">
        <is>
          <t>1ère et 2nde transformation</t>
        </is>
      </c>
      <c r="B970" t="inlineStr">
        <is>
          <t>C1</t>
        </is>
      </c>
      <c r="C970" t="inlineStr">
        <is>
          <t>Viande bovine</t>
        </is>
      </c>
      <c r="D970" t="inlineStr">
        <is>
          <t>France</t>
        </is>
      </c>
      <c r="E970" t="inlineStr">
        <is>
          <t>2023</t>
        </is>
      </c>
      <c r="F970" t="inlineStr">
        <is>
          <t>kt</t>
        </is>
      </c>
      <c r="G970" t="inlineStr"/>
      <c r="H970" t="inlineStr"/>
      <c r="I970" t="inlineStr"/>
      <c r="J970" t="inlineStr"/>
      <c r="K970" t="inlineStr"/>
      <c r="L970" t="inlineStr"/>
      <c r="M970" t="inlineStr"/>
      <c r="N970" t="n">
        <v>121</v>
      </c>
      <c r="O970" t="inlineStr"/>
      <c r="P970" t="inlineStr"/>
      <c r="Q970" t="inlineStr"/>
      <c r="R970" t="inlineStr"/>
      <c r="S970" t="inlineStr"/>
      <c r="T970" t="n">
        <v>0</v>
      </c>
      <c r="U970" t="n">
        <v>500000000</v>
      </c>
      <c r="V970" t="inlineStr"/>
      <c r="W970" t="inlineStr">
        <is>
          <t>déterminé</t>
        </is>
      </c>
    </row>
    <row r="971" ht="15" customHeight="1">
      <c r="A971" s="154" t="inlineStr">
        <is>
          <t>1ère et 2nde transformation</t>
        </is>
      </c>
      <c r="B971" t="inlineStr">
        <is>
          <t>C2</t>
        </is>
      </c>
      <c r="C971" t="inlineStr">
        <is>
          <t>Viande bovine</t>
        </is>
      </c>
      <c r="D971" t="inlineStr">
        <is>
          <t>France</t>
        </is>
      </c>
      <c r="E971" t="inlineStr">
        <is>
          <t>2023</t>
        </is>
      </c>
      <c r="F971" t="inlineStr">
        <is>
          <t>kt</t>
        </is>
      </c>
      <c r="G971" t="inlineStr"/>
      <c r="H971" t="inlineStr"/>
      <c r="I971" t="inlineStr"/>
      <c r="J971" t="inlineStr"/>
      <c r="K971" t="inlineStr"/>
      <c r="L971" t="inlineStr"/>
      <c r="M971" t="inlineStr"/>
      <c r="N971" t="n">
        <v>209</v>
      </c>
      <c r="O971" t="inlineStr"/>
      <c r="P971" t="inlineStr"/>
      <c r="Q971" t="inlineStr"/>
      <c r="R971" t="inlineStr"/>
      <c r="S971" t="inlineStr"/>
      <c r="T971" t="n">
        <v>0</v>
      </c>
      <c r="U971" t="n">
        <v>500000000</v>
      </c>
      <c r="V971" t="inlineStr"/>
      <c r="W971" t="inlineStr">
        <is>
          <t>déterminé</t>
        </is>
      </c>
    </row>
    <row r="972" ht="15" customHeight="1">
      <c r="A972" s="154" t="inlineStr">
        <is>
          <t>1ère et 2nde transformation</t>
        </is>
      </c>
      <c r="B972" t="inlineStr">
        <is>
          <t>C3 et alimentaire</t>
        </is>
      </c>
      <c r="C972" t="inlineStr">
        <is>
          <t>Viande bovine</t>
        </is>
      </c>
      <c r="D972" t="inlineStr">
        <is>
          <t>France</t>
        </is>
      </c>
      <c r="E972" t="inlineStr">
        <is>
          <t>2023</t>
        </is>
      </c>
      <c r="F972" t="inlineStr">
        <is>
          <t>kt</t>
        </is>
      </c>
      <c r="G972" t="inlineStr"/>
      <c r="H972" t="inlineStr"/>
      <c r="I972" t="inlineStr"/>
      <c r="J972" t="inlineStr"/>
      <c r="K972" t="inlineStr"/>
      <c r="L972" t="inlineStr"/>
      <c r="M972" t="inlineStr"/>
      <c r="N972" t="n">
        <v>772</v>
      </c>
      <c r="O972" t="inlineStr"/>
      <c r="P972" t="inlineStr"/>
      <c r="Q972" t="inlineStr"/>
      <c r="R972" t="inlineStr"/>
      <c r="S972" t="inlineStr"/>
      <c r="T972" t="n">
        <v>0</v>
      </c>
      <c r="U972" t="n">
        <v>500000000</v>
      </c>
      <c r="V972" t="inlineStr"/>
      <c r="W972" t="inlineStr">
        <is>
          <t>déterminé</t>
        </is>
      </c>
    </row>
    <row r="973" ht="15" customHeight="1">
      <c r="A973" s="154" t="inlineStr">
        <is>
          <t>1ère et 2nde transformation</t>
        </is>
      </c>
      <c r="B973" t="inlineStr">
        <is>
          <t>Viande de veaux</t>
        </is>
      </c>
      <c r="C973" t="inlineStr">
        <is>
          <t>Viande bovine</t>
        </is>
      </c>
      <c r="D973" t="inlineStr">
        <is>
          <t>France</t>
        </is>
      </c>
      <c r="E973" t="inlineStr">
        <is>
          <t>2023</t>
        </is>
      </c>
      <c r="F973" t="inlineStr">
        <is>
          <t>kt</t>
        </is>
      </c>
      <c r="G973" t="inlineStr"/>
      <c r="H973" t="inlineStr"/>
      <c r="I973" t="inlineStr"/>
      <c r="J973" t="inlineStr"/>
      <c r="K973" t="inlineStr"/>
      <c r="L973" t="inlineStr"/>
      <c r="M973" t="inlineStr"/>
      <c r="N973" t="n">
        <v>105</v>
      </c>
      <c r="O973" t="inlineStr"/>
      <c r="P973" t="inlineStr"/>
      <c r="Q973" t="inlineStr"/>
      <c r="R973" t="inlineStr"/>
      <c r="S973" t="inlineStr"/>
      <c r="T973" t="n">
        <v>0</v>
      </c>
      <c r="U973" t="n">
        <v>500000000</v>
      </c>
      <c r="V973" t="inlineStr"/>
      <c r="W973" t="inlineStr">
        <is>
          <t>déterminé</t>
        </is>
      </c>
    </row>
    <row r="974" ht="15" customHeight="1">
      <c r="A974" s="154" t="inlineStr">
        <is>
          <t>1ère et 2nde transformation</t>
        </is>
      </c>
      <c r="B974" t="inlineStr">
        <is>
          <t>Viande de gros bovins</t>
        </is>
      </c>
      <c r="C974" t="inlineStr">
        <is>
          <t>Viande bovine</t>
        </is>
      </c>
      <c r="D974" t="inlineStr">
        <is>
          <t>France</t>
        </is>
      </c>
      <c r="E974" t="inlineStr">
        <is>
          <t>2023</t>
        </is>
      </c>
      <c r="F974" t="inlineStr">
        <is>
          <t>kt</t>
        </is>
      </c>
      <c r="G974" t="inlineStr"/>
      <c r="H974" t="inlineStr"/>
      <c r="I974" t="inlineStr"/>
      <c r="J974" t="inlineStr"/>
      <c r="K974" t="inlineStr"/>
      <c r="L974" t="inlineStr"/>
      <c r="M974" t="inlineStr"/>
      <c r="N974" t="n">
        <v>800</v>
      </c>
      <c r="O974" t="inlineStr"/>
      <c r="P974" t="inlineStr"/>
      <c r="Q974" t="inlineStr"/>
      <c r="R974" t="inlineStr"/>
      <c r="S974" t="inlineStr"/>
      <c r="T974" t="n">
        <v>0</v>
      </c>
      <c r="U974" t="n">
        <v>500000000</v>
      </c>
      <c r="V974" t="inlineStr"/>
      <c r="W974" t="inlineStr">
        <is>
          <t>déterminé</t>
        </is>
      </c>
    </row>
    <row r="975" ht="15" customHeight="1">
      <c r="A975" s="154" t="inlineStr">
        <is>
          <t>1ère et 2nde transformation</t>
        </is>
      </c>
      <c r="B975" t="inlineStr">
        <is>
          <t>Cuirs</t>
        </is>
      </c>
      <c r="C975" t="inlineStr">
        <is>
          <t>Viande bovine</t>
        </is>
      </c>
      <c r="D975" t="inlineStr">
        <is>
          <t>France</t>
        </is>
      </c>
      <c r="E975" t="inlineStr">
        <is>
          <t>2023</t>
        </is>
      </c>
      <c r="F975" t="inlineStr">
        <is>
          <t>kt</t>
        </is>
      </c>
      <c r="G975" t="inlineStr"/>
      <c r="H975" t="inlineStr"/>
      <c r="I975" t="inlineStr"/>
      <c r="J975" t="inlineStr"/>
      <c r="K975" t="inlineStr"/>
      <c r="L975" t="inlineStr"/>
      <c r="M975" t="inlineStr"/>
      <c r="N975" t="n">
        <v>133</v>
      </c>
      <c r="O975" t="inlineStr"/>
      <c r="P975" t="inlineStr"/>
      <c r="Q975" t="inlineStr"/>
      <c r="R975" t="inlineStr"/>
      <c r="S975" t="inlineStr"/>
      <c r="T975" t="n">
        <v>0</v>
      </c>
      <c r="U975" t="n">
        <v>500000000</v>
      </c>
      <c r="V975" t="inlineStr"/>
      <c r="W975" t="inlineStr">
        <is>
          <t>déterminé</t>
        </is>
      </c>
    </row>
    <row r="976" ht="15" customHeight="1">
      <c r="A976" s="154" t="inlineStr">
        <is>
          <t>1ère et 2nde transformation</t>
        </is>
      </c>
      <c r="B976" t="inlineStr">
        <is>
          <t>Eau - ressuage</t>
        </is>
      </c>
      <c r="C976" t="inlineStr">
        <is>
          <t>Viande bovine</t>
        </is>
      </c>
      <c r="D976" t="inlineStr">
        <is>
          <t>France</t>
        </is>
      </c>
      <c r="E976" t="inlineStr">
        <is>
          <t>2023</t>
        </is>
      </c>
      <c r="F976" t="inlineStr">
        <is>
          <t>kt</t>
        </is>
      </c>
      <c r="G976" t="inlineStr"/>
      <c r="H976" t="inlineStr"/>
      <c r="I976" t="inlineStr"/>
      <c r="J976" t="inlineStr"/>
      <c r="K976" t="inlineStr"/>
      <c r="L976" t="inlineStr"/>
      <c r="M976" t="inlineStr"/>
      <c r="N976" t="n">
        <v>29.1</v>
      </c>
      <c r="O976" t="inlineStr"/>
      <c r="P976" t="inlineStr"/>
      <c r="Q976" t="inlineStr"/>
      <c r="R976" t="inlineStr"/>
      <c r="S976" t="inlineStr"/>
      <c r="T976" t="n">
        <v>0</v>
      </c>
      <c r="U976" t="n">
        <v>500000000</v>
      </c>
      <c r="V976" t="inlineStr"/>
      <c r="W976" t="inlineStr">
        <is>
          <t>déterminé</t>
        </is>
      </c>
    </row>
    <row r="977" ht="15" customHeight="1">
      <c r="A977" s="154" t="inlineStr">
        <is>
          <t>1ère et 2nde transformation</t>
        </is>
      </c>
      <c r="B977" t="inlineStr">
        <is>
          <t>Carcasses</t>
        </is>
      </c>
      <c r="C977" t="inlineStr">
        <is>
          <t>Viande bovine</t>
        </is>
      </c>
      <c r="D977" t="inlineStr">
        <is>
          <t>France</t>
        </is>
      </c>
      <c r="E977" t="inlineStr">
        <is>
          <t>2023</t>
        </is>
      </c>
      <c r="F977" t="inlineStr">
        <is>
          <t>kt</t>
        </is>
      </c>
      <c r="G977" t="inlineStr"/>
      <c r="H977" t="inlineStr"/>
      <c r="I977" t="inlineStr"/>
      <c r="J977" t="inlineStr"/>
      <c r="K977" t="inlineStr"/>
      <c r="L977" t="inlineStr"/>
      <c r="M977" t="inlineStr"/>
      <c r="N977" t="n">
        <v>282</v>
      </c>
      <c r="O977" t="inlineStr"/>
      <c r="P977" t="inlineStr"/>
      <c r="Q977" t="inlineStr"/>
      <c r="R977" t="inlineStr"/>
      <c r="S977" t="inlineStr"/>
      <c r="T977" t="n">
        <v>0</v>
      </c>
      <c r="U977" t="n">
        <v>500000000</v>
      </c>
      <c r="V977" t="inlineStr"/>
      <c r="W977" t="inlineStr">
        <is>
          <t>déterminé</t>
        </is>
      </c>
    </row>
    <row r="978" ht="15" customHeight="1">
      <c r="A978" s="154" t="inlineStr">
        <is>
          <t>1ère et 2nde transformation</t>
        </is>
      </c>
      <c r="B978" t="inlineStr">
        <is>
          <t>Viande</t>
        </is>
      </c>
      <c r="C978" t="inlineStr">
        <is>
          <t>Viande bovine</t>
        </is>
      </c>
      <c r="D978" t="inlineStr">
        <is>
          <t>France</t>
        </is>
      </c>
      <c r="E978" t="inlineStr">
        <is>
          <t>2023</t>
        </is>
      </c>
      <c r="F978" t="inlineStr">
        <is>
          <t>kt</t>
        </is>
      </c>
      <c r="G978" t="inlineStr"/>
      <c r="H978" t="inlineStr"/>
      <c r="I978" t="inlineStr"/>
      <c r="J978" t="inlineStr"/>
      <c r="K978" t="inlineStr"/>
      <c r="L978" t="inlineStr"/>
      <c r="M978" t="inlineStr"/>
      <c r="N978" t="n">
        <v>904</v>
      </c>
      <c r="O978" t="inlineStr"/>
      <c r="P978" t="inlineStr"/>
      <c r="Q978" t="inlineStr"/>
      <c r="R978" t="inlineStr"/>
      <c r="S978" t="inlineStr"/>
      <c r="T978" t="n">
        <v>0</v>
      </c>
      <c r="U978" t="n">
        <v>500000000</v>
      </c>
      <c r="V978" t="inlineStr"/>
      <c r="W978" t="inlineStr">
        <is>
          <t>déterminé</t>
        </is>
      </c>
    </row>
    <row r="979" ht="15" customHeight="1">
      <c r="A979" s="154" t="inlineStr">
        <is>
          <t>1ère et 2nde transformation</t>
        </is>
      </c>
      <c r="B979" t="inlineStr">
        <is>
          <t>Morceaux</t>
        </is>
      </c>
      <c r="C979" t="inlineStr">
        <is>
          <t>Viande bovine</t>
        </is>
      </c>
      <c r="D979" t="inlineStr">
        <is>
          <t>France</t>
        </is>
      </c>
      <c r="E979" t="inlineStr">
        <is>
          <t>2023</t>
        </is>
      </c>
      <c r="F979" t="inlineStr">
        <is>
          <t>kt</t>
        </is>
      </c>
      <c r="G979" t="inlineStr"/>
      <c r="H979" t="inlineStr"/>
      <c r="I979" t="inlineStr"/>
      <c r="J979" t="inlineStr"/>
      <c r="K979" t="inlineStr"/>
      <c r="L979" t="inlineStr"/>
      <c r="M979" t="inlineStr"/>
      <c r="N979" t="n">
        <v>622</v>
      </c>
      <c r="O979" t="inlineStr"/>
      <c r="P979" t="inlineStr"/>
      <c r="Q979" t="inlineStr"/>
      <c r="R979" t="inlineStr"/>
      <c r="S979" t="inlineStr"/>
      <c r="T979" t="n">
        <v>0</v>
      </c>
      <c r="U979" t="n">
        <v>500000000</v>
      </c>
      <c r="V979" t="inlineStr"/>
      <c r="W979" t="inlineStr">
        <is>
          <t>déterminé</t>
        </is>
      </c>
    </row>
    <row r="980" ht="15" customHeight="1">
      <c r="A980" s="154" t="inlineStr">
        <is>
          <t>1ère et 2nde transformation</t>
        </is>
      </c>
      <c r="B980" t="inlineStr">
        <is>
          <t>Matières de 1ère et 2nde transformation</t>
        </is>
      </c>
      <c r="C980" t="inlineStr">
        <is>
          <t>Viande bovine</t>
        </is>
      </c>
      <c r="D980" t="inlineStr">
        <is>
          <t>France</t>
        </is>
      </c>
      <c r="E980" t="inlineStr">
        <is>
          <t>2023</t>
        </is>
      </c>
      <c r="F980" t="inlineStr">
        <is>
          <t>kt</t>
        </is>
      </c>
      <c r="G980" t="inlineStr"/>
      <c r="H980" t="inlineStr"/>
      <c r="I980" t="inlineStr"/>
      <c r="J980" t="inlineStr"/>
      <c r="K980" t="inlineStr"/>
      <c r="L980" t="inlineStr"/>
      <c r="M980" t="inlineStr"/>
      <c r="N980" t="n">
        <v>2310</v>
      </c>
      <c r="O980" t="inlineStr"/>
      <c r="P980" t="inlineStr"/>
      <c r="Q980" t="inlineStr"/>
      <c r="R980" t="inlineStr"/>
      <c r="S980" t="inlineStr"/>
      <c r="T980" t="n">
        <v>0</v>
      </c>
      <c r="U980" t="n">
        <v>500000000</v>
      </c>
      <c r="V980" t="inlineStr"/>
      <c r="W980" t="inlineStr">
        <is>
          <t>déterminé</t>
        </is>
      </c>
    </row>
    <row r="981" ht="15" customHeight="1">
      <c r="A981" s="154" t="inlineStr">
        <is>
          <t>1ère et 2nde transformation</t>
        </is>
      </c>
      <c r="B981" t="inlineStr">
        <is>
          <t>Coproduits</t>
        </is>
      </c>
      <c r="C981" t="inlineStr">
        <is>
          <t>Viande bovine</t>
        </is>
      </c>
      <c r="D981" t="inlineStr">
        <is>
          <t>France</t>
        </is>
      </c>
      <c r="E981" t="inlineStr">
        <is>
          <t>2023</t>
        </is>
      </c>
      <c r="F981" t="inlineStr">
        <is>
          <t>kt</t>
        </is>
      </c>
      <c r="G981" t="inlineStr"/>
      <c r="H981" t="inlineStr"/>
      <c r="I981" t="inlineStr"/>
      <c r="J981" t="inlineStr"/>
      <c r="K981" t="inlineStr"/>
      <c r="L981" t="inlineStr"/>
      <c r="M981" t="inlineStr"/>
      <c r="N981" t="n">
        <v>1100</v>
      </c>
      <c r="O981" t="inlineStr"/>
      <c r="P981" t="inlineStr"/>
      <c r="Q981" t="inlineStr"/>
      <c r="R981" t="inlineStr"/>
      <c r="S981" t="inlineStr"/>
      <c r="T981" t="n">
        <v>0</v>
      </c>
      <c r="U981" t="n">
        <v>500000000</v>
      </c>
      <c r="V981" t="inlineStr"/>
      <c r="W981" t="inlineStr">
        <is>
          <t>déterminé</t>
        </is>
      </c>
    </row>
    <row r="982" ht="15" customHeight="1">
      <c r="A982" s="154" t="inlineStr">
        <is>
          <t>1ère et 2nde transformation</t>
        </is>
      </c>
      <c r="B982" t="inlineStr">
        <is>
          <t>Eau</t>
        </is>
      </c>
      <c r="C982" t="inlineStr">
        <is>
          <t>Viande bovine</t>
        </is>
      </c>
      <c r="D982" t="inlineStr">
        <is>
          <t>France</t>
        </is>
      </c>
      <c r="E982" t="inlineStr">
        <is>
          <t>2023</t>
        </is>
      </c>
      <c r="F982" t="inlineStr">
        <is>
          <t>kt</t>
        </is>
      </c>
      <c r="G982" t="inlineStr"/>
      <c r="H982" t="inlineStr"/>
      <c r="I982" t="inlineStr"/>
      <c r="J982" t="inlineStr"/>
      <c r="K982" t="inlineStr"/>
      <c r="L982" t="inlineStr"/>
      <c r="M982" t="inlineStr"/>
      <c r="N982" t="n">
        <v>497</v>
      </c>
      <c r="O982" t="inlineStr"/>
      <c r="P982" t="inlineStr"/>
      <c r="Q982" t="inlineStr"/>
      <c r="R982" t="inlineStr"/>
      <c r="S982" t="inlineStr"/>
      <c r="T982" t="n">
        <v>0</v>
      </c>
      <c r="U982" t="n">
        <v>500000000</v>
      </c>
      <c r="V982" t="inlineStr"/>
      <c r="W982" t="inlineStr">
        <is>
          <t>déterminé</t>
        </is>
      </c>
    </row>
    <row r="983" ht="15" customHeight="1">
      <c r="A983" s="154" t="inlineStr">
        <is>
          <t>1ère et 2nde transformation</t>
        </is>
      </c>
      <c r="B983" t="inlineStr">
        <is>
          <t>Farines animales</t>
        </is>
      </c>
      <c r="C983" t="inlineStr">
        <is>
          <t>Viande bovine</t>
        </is>
      </c>
      <c r="D983" t="inlineStr">
        <is>
          <t>France</t>
        </is>
      </c>
      <c r="E983" t="inlineStr">
        <is>
          <t>2023</t>
        </is>
      </c>
      <c r="F983" t="inlineStr">
        <is>
          <t>kt</t>
        </is>
      </c>
      <c r="G983" t="inlineStr"/>
      <c r="H983" t="inlineStr"/>
      <c r="I983" t="inlineStr"/>
      <c r="J983" t="inlineStr"/>
      <c r="K983" t="inlineStr"/>
      <c r="L983" t="inlineStr"/>
      <c r="M983" t="inlineStr"/>
      <c r="N983" t="n">
        <v>81.40000000000001</v>
      </c>
      <c r="O983" t="inlineStr"/>
      <c r="P983" t="inlineStr"/>
      <c r="Q983" t="inlineStr"/>
      <c r="R983" t="inlineStr"/>
      <c r="S983" t="inlineStr"/>
      <c r="T983" t="n">
        <v>0</v>
      </c>
      <c r="U983" t="n">
        <v>500000000</v>
      </c>
      <c r="V983" t="inlineStr"/>
      <c r="W983" t="inlineStr">
        <is>
          <t>déterminé</t>
        </is>
      </c>
    </row>
    <row r="984" ht="15" customHeight="1">
      <c r="A984" s="154" t="inlineStr">
        <is>
          <t>1ère et 2nde transformation</t>
        </is>
      </c>
      <c r="B984" t="inlineStr">
        <is>
          <t>Graisses animales</t>
        </is>
      </c>
      <c r="C984" t="inlineStr">
        <is>
          <t>Viande bovine</t>
        </is>
      </c>
      <c r="D984" t="inlineStr">
        <is>
          <t>France</t>
        </is>
      </c>
      <c r="E984" t="inlineStr">
        <is>
          <t>2023</t>
        </is>
      </c>
      <c r="F984" t="inlineStr">
        <is>
          <t>kt</t>
        </is>
      </c>
      <c r="G984" t="inlineStr"/>
      <c r="H984" t="inlineStr"/>
      <c r="I984" t="inlineStr"/>
      <c r="J984" t="inlineStr"/>
      <c r="K984" t="inlineStr"/>
      <c r="L984" t="inlineStr"/>
      <c r="M984" t="inlineStr"/>
      <c r="N984" t="n">
        <v>30.7</v>
      </c>
      <c r="O984" t="inlineStr"/>
      <c r="P984" t="inlineStr"/>
      <c r="Q984" t="inlineStr"/>
      <c r="R984" t="inlineStr"/>
      <c r="S984" t="inlineStr"/>
      <c r="T984" t="n">
        <v>0</v>
      </c>
      <c r="U984" t="n">
        <v>500000000</v>
      </c>
      <c r="V984" t="inlineStr"/>
      <c r="W984" t="inlineStr">
        <is>
          <t>déterminé</t>
        </is>
      </c>
    </row>
    <row r="985" ht="15" customHeight="1">
      <c r="A985" s="154" t="inlineStr">
        <is>
          <t>1ère et 2nde transformation</t>
        </is>
      </c>
      <c r="B985" t="inlineStr">
        <is>
          <t>Eau - traitement thermique</t>
        </is>
      </c>
      <c r="C985" t="inlineStr">
        <is>
          <t>Viande bovine</t>
        </is>
      </c>
      <c r="D985" t="inlineStr">
        <is>
          <t>France</t>
        </is>
      </c>
      <c r="E985" t="inlineStr">
        <is>
          <t>2023</t>
        </is>
      </c>
      <c r="F985" t="inlineStr">
        <is>
          <t>kt</t>
        </is>
      </c>
      <c r="G985" t="inlineStr"/>
      <c r="H985" t="inlineStr"/>
      <c r="I985" t="inlineStr"/>
      <c r="J985" t="inlineStr"/>
      <c r="K985" t="inlineStr"/>
      <c r="L985" t="inlineStr"/>
      <c r="M985" t="inlineStr"/>
      <c r="N985" t="n">
        <v>468</v>
      </c>
      <c r="O985" t="inlineStr"/>
      <c r="P985" t="inlineStr"/>
      <c r="Q985" t="inlineStr"/>
      <c r="R985" t="inlineStr"/>
      <c r="S985" t="inlineStr"/>
      <c r="T985" t="n">
        <v>0</v>
      </c>
      <c r="U985" t="n">
        <v>500000000</v>
      </c>
      <c r="V985" t="inlineStr"/>
      <c r="W985" t="inlineStr">
        <is>
          <t>déterminé</t>
        </is>
      </c>
    </row>
    <row r="986" ht="15" customHeight="1">
      <c r="A986" s="154" t="inlineStr">
        <is>
          <t>1ère et 2nde transformation</t>
        </is>
      </c>
      <c r="B986" t="inlineStr">
        <is>
          <t>Farines et graisses animales</t>
        </is>
      </c>
      <c r="C986" t="inlineStr">
        <is>
          <t>Viande bovine</t>
        </is>
      </c>
      <c r="D986" t="inlineStr">
        <is>
          <t>France</t>
        </is>
      </c>
      <c r="E986" t="inlineStr">
        <is>
          <t>2023</t>
        </is>
      </c>
      <c r="F986" t="inlineStr">
        <is>
          <t>kt</t>
        </is>
      </c>
      <c r="G986" t="inlineStr"/>
      <c r="H986" t="inlineStr"/>
      <c r="I986" t="inlineStr"/>
      <c r="J986" t="inlineStr"/>
      <c r="K986" t="inlineStr"/>
      <c r="L986" t="inlineStr"/>
      <c r="M986" t="inlineStr"/>
      <c r="N986" t="n">
        <v>112</v>
      </c>
      <c r="O986" t="inlineStr"/>
      <c r="P986" t="inlineStr"/>
      <c r="Q986" t="inlineStr"/>
      <c r="R986" t="inlineStr"/>
      <c r="S986" t="inlineStr"/>
      <c r="T986" t="n">
        <v>0</v>
      </c>
      <c r="U986" t="n">
        <v>500000000</v>
      </c>
      <c r="V986" t="inlineStr"/>
      <c r="W986" t="inlineStr">
        <is>
          <t>déterminé</t>
        </is>
      </c>
    </row>
    <row r="987" ht="15" customHeight="1">
      <c r="A987" s="154" t="inlineStr">
        <is>
          <t>1ère et 2nde transformation</t>
        </is>
      </c>
      <c r="B987" t="inlineStr">
        <is>
          <t>Produits transformés</t>
        </is>
      </c>
      <c r="C987" t="inlineStr">
        <is>
          <t>Viande bovine</t>
        </is>
      </c>
      <c r="D987" t="inlineStr">
        <is>
          <t>France</t>
        </is>
      </c>
      <c r="E987" t="inlineStr">
        <is>
          <t>2023</t>
        </is>
      </c>
      <c r="F987" t="inlineStr">
        <is>
          <t>kt</t>
        </is>
      </c>
      <c r="G987" t="inlineStr"/>
      <c r="H987" t="inlineStr"/>
      <c r="I987" t="inlineStr"/>
      <c r="J987" t="inlineStr"/>
      <c r="K987" t="inlineStr"/>
      <c r="L987" t="inlineStr"/>
      <c r="M987" t="inlineStr"/>
      <c r="N987" t="n">
        <v>509</v>
      </c>
      <c r="O987" t="inlineStr"/>
      <c r="P987" t="inlineStr"/>
      <c r="Q987" t="inlineStr"/>
      <c r="R987" t="inlineStr"/>
      <c r="S987" t="inlineStr"/>
      <c r="T987" t="n">
        <v>0</v>
      </c>
      <c r="U987" t="n">
        <v>500000000</v>
      </c>
      <c r="V987" t="inlineStr"/>
      <c r="W987" t="inlineStr">
        <is>
          <t>déterminé</t>
        </is>
      </c>
    </row>
    <row r="988" ht="15" customHeight="1">
      <c r="A988" s="154" t="inlineStr">
        <is>
          <t>1ère et 2nde transformation</t>
        </is>
      </c>
      <c r="B988" t="inlineStr">
        <is>
          <t>Matières issues de coproduits</t>
        </is>
      </c>
      <c r="C988" t="inlineStr">
        <is>
          <t>Viande bovine</t>
        </is>
      </c>
      <c r="D988" t="inlineStr">
        <is>
          <t>France</t>
        </is>
      </c>
      <c r="E988" t="inlineStr">
        <is>
          <t>2023</t>
        </is>
      </c>
      <c r="F988" t="inlineStr">
        <is>
          <t>kt</t>
        </is>
      </c>
      <c r="G988" t="inlineStr"/>
      <c r="H988" t="inlineStr"/>
      <c r="I988" t="inlineStr"/>
      <c r="J988" t="inlineStr"/>
      <c r="K988" t="inlineStr"/>
      <c r="L988" t="inlineStr"/>
      <c r="M988" t="inlineStr"/>
      <c r="N988" t="n">
        <v>509</v>
      </c>
      <c r="O988" t="inlineStr"/>
      <c r="P988" t="inlineStr"/>
      <c r="Q988" t="inlineStr"/>
      <c r="R988" t="inlineStr"/>
      <c r="S988" t="inlineStr"/>
      <c r="T988" t="n">
        <v>0</v>
      </c>
      <c r="U988" t="n">
        <v>500000000</v>
      </c>
      <c r="V988" t="inlineStr"/>
      <c r="W988" t="inlineStr">
        <is>
          <t>déterminé</t>
        </is>
      </c>
    </row>
    <row r="989" ht="15" customHeight="1">
      <c r="A989" s="154" t="inlineStr">
        <is>
          <t>1ère et 2nde transformation</t>
        </is>
      </c>
      <c r="B989" t="inlineStr">
        <is>
          <t>Protéines animales transformées</t>
        </is>
      </c>
      <c r="C989" t="inlineStr">
        <is>
          <t>Viande bovine</t>
        </is>
      </c>
      <c r="D989" t="inlineStr">
        <is>
          <t>France</t>
        </is>
      </c>
      <c r="E989" t="inlineStr">
        <is>
          <t>2023</t>
        </is>
      </c>
      <c r="F989" t="inlineStr">
        <is>
          <t>kt</t>
        </is>
      </c>
      <c r="G989" t="inlineStr"/>
      <c r="H989" t="inlineStr"/>
      <c r="I989" t="inlineStr"/>
      <c r="J989" t="inlineStr"/>
      <c r="K989" t="inlineStr"/>
      <c r="L989" t="inlineStr"/>
      <c r="M989" t="inlineStr"/>
      <c r="N989" t="n">
        <v>250</v>
      </c>
      <c r="O989" t="inlineStr"/>
      <c r="P989" t="inlineStr"/>
      <c r="Q989" t="inlineStr"/>
      <c r="R989" t="inlineStr"/>
      <c r="S989" t="inlineStr"/>
      <c r="T989" t="n">
        <v>0</v>
      </c>
      <c r="U989" t="n">
        <v>500000000</v>
      </c>
      <c r="V989" t="inlineStr"/>
      <c r="W989" t="inlineStr">
        <is>
          <t>déterminé</t>
        </is>
      </c>
    </row>
    <row r="990" ht="15" customHeight="1">
      <c r="A990" s="154" t="inlineStr">
        <is>
          <t>1ère et 2nde transformation</t>
        </is>
      </c>
      <c r="B990" t="inlineStr">
        <is>
          <t>Corps gras animaux</t>
        </is>
      </c>
      <c r="C990" t="inlineStr">
        <is>
          <t>Viande bovine</t>
        </is>
      </c>
      <c r="D990" t="inlineStr">
        <is>
          <t>France</t>
        </is>
      </c>
      <c r="E990" t="inlineStr">
        <is>
          <t>2023</t>
        </is>
      </c>
      <c r="F990" t="inlineStr">
        <is>
          <t>kt</t>
        </is>
      </c>
      <c r="G990" t="inlineStr"/>
      <c r="H990" t="inlineStr"/>
      <c r="I990" t="inlineStr"/>
      <c r="J990" t="inlineStr"/>
      <c r="K990" t="inlineStr"/>
      <c r="L990" t="inlineStr"/>
      <c r="M990" t="inlineStr"/>
      <c r="N990" t="n">
        <v>147</v>
      </c>
      <c r="O990" t="inlineStr"/>
      <c r="P990" t="inlineStr"/>
      <c r="Q990" t="inlineStr"/>
      <c r="R990" t="inlineStr"/>
      <c r="S990" t="inlineStr"/>
      <c r="T990" t="n">
        <v>0</v>
      </c>
      <c r="U990" t="n">
        <v>500000000</v>
      </c>
      <c r="V990" t="inlineStr"/>
      <c r="W990" t="inlineStr">
        <is>
          <t>déterminé</t>
        </is>
      </c>
    </row>
    <row r="991" ht="15" customHeight="1">
      <c r="A991" s="154" t="inlineStr">
        <is>
          <t>1ère et 2nde transformation</t>
        </is>
      </c>
      <c r="B991" t="inlineStr">
        <is>
          <t>PAT et CGA</t>
        </is>
      </c>
      <c r="C991" t="inlineStr">
        <is>
          <t>Viande bovine</t>
        </is>
      </c>
      <c r="D991" t="inlineStr">
        <is>
          <t>France</t>
        </is>
      </c>
      <c r="E991" t="inlineStr">
        <is>
          <t>2023</t>
        </is>
      </c>
      <c r="F991" t="inlineStr">
        <is>
          <t>kt</t>
        </is>
      </c>
      <c r="G991" t="inlineStr"/>
      <c r="H991" t="inlineStr"/>
      <c r="I991" t="inlineStr"/>
      <c r="J991" t="inlineStr"/>
      <c r="K991" t="inlineStr"/>
      <c r="L991" t="inlineStr"/>
      <c r="M991" t="inlineStr"/>
      <c r="N991" t="n">
        <v>397</v>
      </c>
      <c r="O991" t="inlineStr"/>
      <c r="P991" t="inlineStr"/>
      <c r="Q991" t="inlineStr"/>
      <c r="R991" t="inlineStr"/>
      <c r="S991" t="inlineStr"/>
      <c r="T991" t="n">
        <v>0</v>
      </c>
      <c r="U991" t="n">
        <v>500000000</v>
      </c>
      <c r="V991" t="inlineStr"/>
      <c r="W991" t="inlineStr">
        <is>
          <t>déterminé</t>
        </is>
      </c>
    </row>
    <row r="992" ht="15" customHeight="1">
      <c r="A992" s="154" t="inlineStr">
        <is>
          <t>Abattage / découpe</t>
        </is>
      </c>
      <c r="B992" t="inlineStr">
        <is>
          <t>Carcasses, fraîches</t>
        </is>
      </c>
      <c r="C992" t="inlineStr">
        <is>
          <t>Viande bovine</t>
        </is>
      </c>
      <c r="D992" t="inlineStr">
        <is>
          <t>France</t>
        </is>
      </c>
      <c r="E992" t="inlineStr">
        <is>
          <t>2023</t>
        </is>
      </c>
      <c r="F992" t="inlineStr">
        <is>
          <t>kt</t>
        </is>
      </c>
      <c r="G992" t="inlineStr">
        <is>
          <t>Production de carcasses fraîches</t>
        </is>
      </c>
      <c r="H992" t="inlineStr">
        <is>
          <t>Prodcom - Eurostat</t>
        </is>
      </c>
      <c r="I992" t="inlineStr">
        <is>
          <t>La production de carcasses est calulée comme étant le reste, tenant compte ainsi du retrait des coproduits C3 (os + graisses) ultérieur (transformation industrielle, artisanale, GMS et fermière) et de l'ajout des carcasses vendues directement ou autoconsommées</t>
        </is>
      </c>
      <c r="J992" t="inlineStr">
        <is>
          <t>Volume</t>
        </is>
      </c>
      <c r="K992" t="inlineStr">
        <is>
          <t>Production de carcasses fraîches</t>
        </is>
      </c>
      <c r="L992" t="inlineStr">
        <is>
          <t>Production - PRODCOM</t>
        </is>
      </c>
      <c r="M992" t="inlineStr">
        <is>
          <t>Elevée</t>
        </is>
      </c>
      <c r="N992" t="n">
        <v>282</v>
      </c>
      <c r="O992" t="inlineStr"/>
      <c r="P992" t="inlineStr"/>
      <c r="Q992" t="inlineStr"/>
      <c r="R992" t="inlineStr"/>
      <c r="S992" t="inlineStr"/>
      <c r="T992" t="n">
        <v>0</v>
      </c>
      <c r="U992" t="n">
        <v>500000000</v>
      </c>
      <c r="V992" t="inlineStr"/>
      <c r="W992" t="inlineStr">
        <is>
          <t>déterminé</t>
        </is>
      </c>
    </row>
    <row r="993" ht="15" customHeight="1">
      <c r="A993" s="154" t="inlineStr">
        <is>
          <t>Abattage / découpe</t>
        </is>
      </c>
      <c r="B993" t="inlineStr">
        <is>
          <t>Morceaux, frais</t>
        </is>
      </c>
      <c r="C993" t="inlineStr">
        <is>
          <t>Viande bovine</t>
        </is>
      </c>
      <c r="D993" t="inlineStr">
        <is>
          <t>France</t>
        </is>
      </c>
      <c r="E993" t="inlineStr">
        <is>
          <t>2023</t>
        </is>
      </c>
      <c r="F993" t="inlineStr">
        <is>
          <t>kt</t>
        </is>
      </c>
      <c r="G993" t="inlineStr">
        <is>
          <t>Production de morceaux frais = 395  (Prodcom - Eurostat)</t>
        </is>
      </c>
      <c r="H993" t="inlineStr">
        <is>
          <t>Prodcom - Eurostat</t>
        </is>
      </c>
      <c r="I993" t="inlineStr"/>
      <c r="J993" t="inlineStr">
        <is>
          <t>Volume</t>
        </is>
      </c>
      <c r="K993" t="inlineStr">
        <is>
          <t>Production de morceaux frais</t>
        </is>
      </c>
      <c r="L993" t="inlineStr">
        <is>
          <t>Production - PRODCOM</t>
        </is>
      </c>
      <c r="M993" t="inlineStr">
        <is>
          <t>Elevée</t>
        </is>
      </c>
      <c r="N993" t="n">
        <v>395</v>
      </c>
      <c r="O993" t="inlineStr"/>
      <c r="P993" t="inlineStr"/>
      <c r="Q993" t="n">
        <v>395.41</v>
      </c>
      <c r="R993" t="n">
        <v>19.77</v>
      </c>
      <c r="S993" t="n">
        <v>0.1</v>
      </c>
      <c r="T993" t="n">
        <v>0</v>
      </c>
      <c r="U993" t="n">
        <v>500000000</v>
      </c>
      <c r="V993" t="n">
        <v>0</v>
      </c>
      <c r="W993" t="inlineStr">
        <is>
          <t>mesuré</t>
        </is>
      </c>
    </row>
    <row r="994" ht="15" customHeight="1">
      <c r="A994" s="154" t="inlineStr">
        <is>
          <t>Abattage / découpe</t>
        </is>
      </c>
      <c r="B994" t="inlineStr">
        <is>
          <t>Morceaux, congelés</t>
        </is>
      </c>
      <c r="C994" t="inlineStr">
        <is>
          <t>Viande bovine</t>
        </is>
      </c>
      <c r="D994" t="inlineStr">
        <is>
          <t>France</t>
        </is>
      </c>
      <c r="E994" t="inlineStr">
        <is>
          <t>2023</t>
        </is>
      </c>
      <c r="F994" t="inlineStr">
        <is>
          <t>kt</t>
        </is>
      </c>
      <c r="G994" t="inlineStr">
        <is>
          <t>Production de morceaux congelés = 227  (Prodcom - Eurostat)</t>
        </is>
      </c>
      <c r="H994" t="inlineStr">
        <is>
          <t>Prodcom - Eurostat</t>
        </is>
      </c>
      <c r="I994" t="inlineStr"/>
      <c r="J994" t="inlineStr">
        <is>
          <t>Volume</t>
        </is>
      </c>
      <c r="K994" t="inlineStr">
        <is>
          <t>Production de morceaux congelés</t>
        </is>
      </c>
      <c r="L994" t="inlineStr">
        <is>
          <t>Production - PRODCOM</t>
        </is>
      </c>
      <c r="M994" t="inlineStr">
        <is>
          <t>Elevée</t>
        </is>
      </c>
      <c r="N994" t="n">
        <v>227</v>
      </c>
      <c r="O994" t="inlineStr"/>
      <c r="P994" t="inlineStr"/>
      <c r="Q994" t="n">
        <v>226.59</v>
      </c>
      <c r="R994" t="n">
        <v>11.33</v>
      </c>
      <c r="S994" t="n">
        <v>0.1</v>
      </c>
      <c r="T994" t="n">
        <v>0</v>
      </c>
      <c r="U994" t="n">
        <v>500000000</v>
      </c>
      <c r="V994" t="n">
        <v>0</v>
      </c>
      <c r="W994" t="inlineStr">
        <is>
          <t>mesuré</t>
        </is>
      </c>
    </row>
    <row r="995" ht="15" customHeight="1">
      <c r="A995" s="154" t="inlineStr">
        <is>
          <t>Abattage / découpe</t>
        </is>
      </c>
      <c r="B995" t="inlineStr">
        <is>
          <t>Abats</t>
        </is>
      </c>
      <c r="C995" t="inlineStr">
        <is>
          <t>Viande bovine</t>
        </is>
      </c>
      <c r="D995" t="inlineStr">
        <is>
          <t>France</t>
        </is>
      </c>
      <c r="E995" t="inlineStr">
        <is>
          <t>2023</t>
        </is>
      </c>
      <c r="F995" t="inlineStr">
        <is>
          <t>kt</t>
        </is>
      </c>
      <c r="G995" t="inlineStr"/>
      <c r="H995" t="inlineStr"/>
      <c r="I995" t="inlineStr"/>
      <c r="J995" t="inlineStr"/>
      <c r="K995" t="inlineStr"/>
      <c r="L995" t="inlineStr"/>
      <c r="M995" t="inlineStr"/>
      <c r="N995" t="n">
        <v>174</v>
      </c>
      <c r="O995" t="inlineStr"/>
      <c r="P995" t="inlineStr"/>
      <c r="Q995" t="inlineStr"/>
      <c r="R995" t="inlineStr"/>
      <c r="S995" t="inlineStr"/>
      <c r="T995" t="n">
        <v>0</v>
      </c>
      <c r="U995" t="n">
        <v>500000000</v>
      </c>
      <c r="V995" t="inlineStr"/>
      <c r="W995" t="inlineStr">
        <is>
          <t>déterminé</t>
        </is>
      </c>
    </row>
    <row r="996" ht="15" customHeight="1">
      <c r="A996" s="154" t="inlineStr">
        <is>
          <t>Abattage / découpe</t>
        </is>
      </c>
      <c r="B996" t="inlineStr">
        <is>
          <t>C1</t>
        </is>
      </c>
      <c r="C996" t="inlineStr">
        <is>
          <t>Viande bovine</t>
        </is>
      </c>
      <c r="D996" t="inlineStr">
        <is>
          <t>France</t>
        </is>
      </c>
      <c r="E996" t="inlineStr">
        <is>
          <t>2023</t>
        </is>
      </c>
      <c r="F996" t="inlineStr">
        <is>
          <t>kt</t>
        </is>
      </c>
      <c r="G996" t="inlineStr"/>
      <c r="H996" t="inlineStr"/>
      <c r="I996" t="inlineStr"/>
      <c r="J996" t="inlineStr"/>
      <c r="K996" t="inlineStr"/>
      <c r="L996" t="inlineStr"/>
      <c r="M996" t="inlineStr"/>
      <c r="N996" t="n">
        <v>121</v>
      </c>
      <c r="O996" t="inlineStr"/>
      <c r="P996" t="inlineStr"/>
      <c r="Q996" t="inlineStr"/>
      <c r="R996" t="inlineStr"/>
      <c r="S996" t="inlineStr"/>
      <c r="T996" t="n">
        <v>0</v>
      </c>
      <c r="U996" t="n">
        <v>500000000</v>
      </c>
      <c r="V996" t="inlineStr"/>
      <c r="W996" t="inlineStr">
        <is>
          <t>déterminé</t>
        </is>
      </c>
    </row>
    <row r="997" ht="15" customHeight="1">
      <c r="A997" s="154" t="inlineStr">
        <is>
          <t>Abattage / découpe</t>
        </is>
      </c>
      <c r="B997" t="inlineStr">
        <is>
          <t>C2</t>
        </is>
      </c>
      <c r="C997" t="inlineStr">
        <is>
          <t>Viande bovine</t>
        </is>
      </c>
      <c r="D997" t="inlineStr">
        <is>
          <t>France</t>
        </is>
      </c>
      <c r="E997" t="inlineStr">
        <is>
          <t>2023</t>
        </is>
      </c>
      <c r="F997" t="inlineStr">
        <is>
          <t>kt</t>
        </is>
      </c>
      <c r="G997" t="inlineStr"/>
      <c r="H997" t="inlineStr"/>
      <c r="I997" t="inlineStr"/>
      <c r="J997" t="inlineStr"/>
      <c r="K997" t="inlineStr"/>
      <c r="L997" t="inlineStr"/>
      <c r="M997" t="inlineStr"/>
      <c r="N997" t="n">
        <v>209</v>
      </c>
      <c r="O997" t="inlineStr"/>
      <c r="P997" t="inlineStr"/>
      <c r="Q997" t="inlineStr"/>
      <c r="R997" t="inlineStr"/>
      <c r="S997" t="inlineStr"/>
      <c r="T997" t="n">
        <v>0</v>
      </c>
      <c r="U997" t="n">
        <v>500000000</v>
      </c>
      <c r="V997" t="inlineStr"/>
      <c r="W997" t="inlineStr">
        <is>
          <t>déterminé</t>
        </is>
      </c>
    </row>
    <row r="998" ht="15" customHeight="1">
      <c r="A998" s="154" t="inlineStr">
        <is>
          <t>Abattage / découpe</t>
        </is>
      </c>
      <c r="B998" t="inlineStr">
        <is>
          <t>C3 et alimentaire</t>
        </is>
      </c>
      <c r="C998" t="inlineStr">
        <is>
          <t>Viande bovine</t>
        </is>
      </c>
      <c r="D998" t="inlineStr">
        <is>
          <t>France</t>
        </is>
      </c>
      <c r="E998" t="inlineStr">
        <is>
          <t>2023</t>
        </is>
      </c>
      <c r="F998" t="inlineStr">
        <is>
          <t>kt</t>
        </is>
      </c>
      <c r="G998" t="inlineStr"/>
      <c r="H998" t="inlineStr"/>
      <c r="I998" t="inlineStr"/>
      <c r="J998" t="inlineStr"/>
      <c r="K998" t="inlineStr"/>
      <c r="L998" t="inlineStr"/>
      <c r="M998" t="inlineStr"/>
      <c r="N998" t="n">
        <v>772</v>
      </c>
      <c r="O998" t="inlineStr"/>
      <c r="P998" t="inlineStr"/>
      <c r="Q998" t="inlineStr"/>
      <c r="R998" t="inlineStr"/>
      <c r="S998" t="inlineStr"/>
      <c r="T998" t="n">
        <v>0</v>
      </c>
      <c r="U998" t="n">
        <v>500000000</v>
      </c>
      <c r="V998" t="inlineStr"/>
      <c r="W998" t="inlineStr">
        <is>
          <t>déterminé</t>
        </is>
      </c>
    </row>
    <row r="999" ht="15" customHeight="1">
      <c r="A999" s="154" t="inlineStr">
        <is>
          <t>Abattage / découpe</t>
        </is>
      </c>
      <c r="B999" t="inlineStr">
        <is>
          <t>Viande de veaux</t>
        </is>
      </c>
      <c r="C999" t="inlineStr">
        <is>
          <t>Viande bovine</t>
        </is>
      </c>
      <c r="D999" t="inlineStr">
        <is>
          <t>France</t>
        </is>
      </c>
      <c r="E999" t="inlineStr">
        <is>
          <t>2023</t>
        </is>
      </c>
      <c r="F999" t="inlineStr">
        <is>
          <t>kt</t>
        </is>
      </c>
      <c r="G999" t="inlineStr"/>
      <c r="H999" t="inlineStr"/>
      <c r="I999" t="inlineStr"/>
      <c r="J999" t="inlineStr"/>
      <c r="K999" t="inlineStr"/>
      <c r="L999" t="inlineStr"/>
      <c r="M999" t="inlineStr"/>
      <c r="N999" t="n">
        <v>105</v>
      </c>
      <c r="O999" t="inlineStr"/>
      <c r="P999" t="inlineStr"/>
      <c r="Q999" t="inlineStr"/>
      <c r="R999" t="inlineStr"/>
      <c r="S999" t="inlineStr"/>
      <c r="T999" t="n">
        <v>0</v>
      </c>
      <c r="U999" t="n">
        <v>500000000</v>
      </c>
      <c r="V999" t="inlineStr"/>
      <c r="W999" t="inlineStr">
        <is>
          <t>déterminé</t>
        </is>
      </c>
    </row>
    <row r="1000" ht="15" customHeight="1">
      <c r="A1000" s="154" t="inlineStr">
        <is>
          <t>Abattage / découpe</t>
        </is>
      </c>
      <c r="B1000" t="inlineStr">
        <is>
          <t>Viande de gros bovins</t>
        </is>
      </c>
      <c r="C1000" t="inlineStr">
        <is>
          <t>Viande bovine</t>
        </is>
      </c>
      <c r="D1000" t="inlineStr">
        <is>
          <t>France</t>
        </is>
      </c>
      <c r="E1000" t="inlineStr">
        <is>
          <t>2023</t>
        </is>
      </c>
      <c r="F1000" t="inlineStr">
        <is>
          <t>kt</t>
        </is>
      </c>
      <c r="G1000" t="inlineStr"/>
      <c r="H1000" t="inlineStr"/>
      <c r="I1000" t="inlineStr"/>
      <c r="J1000" t="inlineStr"/>
      <c r="K1000" t="inlineStr"/>
      <c r="L1000" t="inlineStr"/>
      <c r="M1000" t="inlineStr"/>
      <c r="N1000" t="n">
        <v>800</v>
      </c>
      <c r="O1000" t="inlineStr"/>
      <c r="P1000" t="inlineStr"/>
      <c r="Q1000" t="inlineStr"/>
      <c r="R1000" t="inlineStr"/>
      <c r="S1000" t="inlineStr"/>
      <c r="T1000" t="n">
        <v>0</v>
      </c>
      <c r="U1000" t="n">
        <v>500000000</v>
      </c>
      <c r="V1000" t="inlineStr"/>
      <c r="W1000" t="inlineStr">
        <is>
          <t>déterminé</t>
        </is>
      </c>
    </row>
    <row r="1001" ht="15" customHeight="1">
      <c r="A1001" s="154" t="inlineStr">
        <is>
          <t>Abattage / découpe</t>
        </is>
      </c>
      <c r="B1001" t="inlineStr">
        <is>
          <t>Cuirs</t>
        </is>
      </c>
      <c r="C1001" t="inlineStr">
        <is>
          <t>Viande bovine</t>
        </is>
      </c>
      <c r="D1001" t="inlineStr">
        <is>
          <t>France</t>
        </is>
      </c>
      <c r="E1001" t="inlineStr">
        <is>
          <t>2023</t>
        </is>
      </c>
      <c r="F1001" t="inlineStr">
        <is>
          <t>kt</t>
        </is>
      </c>
      <c r="G1001" t="inlineStr"/>
      <c r="H1001" t="inlineStr"/>
      <c r="I1001" t="inlineStr"/>
      <c r="J1001" t="inlineStr"/>
      <c r="K1001" t="inlineStr"/>
      <c r="L1001" t="inlineStr"/>
      <c r="M1001" t="inlineStr"/>
      <c r="N1001" t="n">
        <v>133</v>
      </c>
      <c r="O1001" t="inlineStr"/>
      <c r="P1001" t="inlineStr"/>
      <c r="Q1001" t="inlineStr"/>
      <c r="R1001" t="inlineStr"/>
      <c r="S1001" t="inlineStr"/>
      <c r="T1001" t="n">
        <v>0</v>
      </c>
      <c r="U1001" t="n">
        <v>500000000</v>
      </c>
      <c r="V1001" t="inlineStr"/>
      <c r="W1001" t="inlineStr">
        <is>
          <t>déterminé</t>
        </is>
      </c>
    </row>
    <row r="1002" ht="15" customHeight="1">
      <c r="A1002" s="154" t="inlineStr">
        <is>
          <t>Abattage / découpe</t>
        </is>
      </c>
      <c r="B1002" t="inlineStr">
        <is>
          <t>Eau - ressuage</t>
        </is>
      </c>
      <c r="C1002" t="inlineStr">
        <is>
          <t>Viande bovine</t>
        </is>
      </c>
      <c r="D1002" t="inlineStr">
        <is>
          <t>France</t>
        </is>
      </c>
      <c r="E1002" t="inlineStr">
        <is>
          <t>2023</t>
        </is>
      </c>
      <c r="F1002" t="inlineStr">
        <is>
          <t>kt</t>
        </is>
      </c>
      <c r="G1002" t="inlineStr"/>
      <c r="H1002" t="inlineStr"/>
      <c r="I1002" t="inlineStr"/>
      <c r="J1002" t="inlineStr"/>
      <c r="K1002" t="inlineStr"/>
      <c r="L1002" t="inlineStr"/>
      <c r="M1002" t="inlineStr"/>
      <c r="N1002" t="n">
        <v>29.1</v>
      </c>
      <c r="O1002" t="inlineStr"/>
      <c r="P1002" t="inlineStr"/>
      <c r="Q1002" t="inlineStr"/>
      <c r="R1002" t="inlineStr"/>
      <c r="S1002" t="inlineStr"/>
      <c r="T1002" t="n">
        <v>0</v>
      </c>
      <c r="U1002" t="n">
        <v>500000000</v>
      </c>
      <c r="V1002" t="inlineStr"/>
      <c r="W1002" t="inlineStr">
        <is>
          <t>déterminé</t>
        </is>
      </c>
    </row>
    <row r="1003" ht="15" customHeight="1">
      <c r="A1003" s="154" t="inlineStr">
        <is>
          <t>Abattage / découpe</t>
        </is>
      </c>
      <c r="B1003" t="inlineStr">
        <is>
          <t>Carcasses</t>
        </is>
      </c>
      <c r="C1003" t="inlineStr">
        <is>
          <t>Viande bovine</t>
        </is>
      </c>
      <c r="D1003" t="inlineStr">
        <is>
          <t>France</t>
        </is>
      </c>
      <c r="E1003" t="inlineStr">
        <is>
          <t>2023</t>
        </is>
      </c>
      <c r="F1003" t="inlineStr">
        <is>
          <t>kt</t>
        </is>
      </c>
      <c r="G1003" t="inlineStr"/>
      <c r="H1003" t="inlineStr"/>
      <c r="I1003" t="inlineStr"/>
      <c r="J1003" t="inlineStr"/>
      <c r="K1003" t="inlineStr"/>
      <c r="L1003" t="inlineStr"/>
      <c r="M1003" t="inlineStr"/>
      <c r="N1003" t="n">
        <v>282</v>
      </c>
      <c r="O1003" t="inlineStr"/>
      <c r="P1003" t="inlineStr"/>
      <c r="Q1003" t="inlineStr"/>
      <c r="R1003" t="inlineStr"/>
      <c r="S1003" t="inlineStr"/>
      <c r="T1003" t="n">
        <v>0</v>
      </c>
      <c r="U1003" t="n">
        <v>500000000</v>
      </c>
      <c r="V1003" t="inlineStr"/>
      <c r="W1003" t="inlineStr">
        <is>
          <t>déterminé</t>
        </is>
      </c>
    </row>
    <row r="1004" ht="15" customHeight="1">
      <c r="A1004" s="154" t="inlineStr">
        <is>
          <t>Abattage / découpe</t>
        </is>
      </c>
      <c r="B1004" t="inlineStr">
        <is>
          <t>Viande</t>
        </is>
      </c>
      <c r="C1004" t="inlineStr">
        <is>
          <t>Viande bovine</t>
        </is>
      </c>
      <c r="D1004" t="inlineStr">
        <is>
          <t>France</t>
        </is>
      </c>
      <c r="E1004" t="inlineStr">
        <is>
          <t>2023</t>
        </is>
      </c>
      <c r="F1004" t="inlineStr">
        <is>
          <t>kt</t>
        </is>
      </c>
      <c r="G1004" t="inlineStr"/>
      <c r="H1004" t="inlineStr"/>
      <c r="I1004" t="inlineStr"/>
      <c r="J1004" t="inlineStr"/>
      <c r="K1004" t="inlineStr"/>
      <c r="L1004" t="inlineStr"/>
      <c r="M1004" t="inlineStr"/>
      <c r="N1004" t="n">
        <v>904</v>
      </c>
      <c r="O1004" t="inlineStr"/>
      <c r="P1004" t="inlineStr"/>
      <c r="Q1004" t="inlineStr"/>
      <c r="R1004" t="inlineStr"/>
      <c r="S1004" t="inlineStr"/>
      <c r="T1004" t="n">
        <v>0</v>
      </c>
      <c r="U1004" t="n">
        <v>500000000</v>
      </c>
      <c r="V1004" t="inlineStr"/>
      <c r="W1004" t="inlineStr">
        <is>
          <t>déterminé</t>
        </is>
      </c>
    </row>
    <row r="1005" ht="15" customHeight="1">
      <c r="A1005" s="154" t="inlineStr">
        <is>
          <t>Abattage / découpe</t>
        </is>
      </c>
      <c r="B1005" t="inlineStr">
        <is>
          <t>Morceaux</t>
        </is>
      </c>
      <c r="C1005" t="inlineStr">
        <is>
          <t>Viande bovine</t>
        </is>
      </c>
      <c r="D1005" t="inlineStr">
        <is>
          <t>France</t>
        </is>
      </c>
      <c r="E1005" t="inlineStr">
        <is>
          <t>2023</t>
        </is>
      </c>
      <c r="F1005" t="inlineStr">
        <is>
          <t>kt</t>
        </is>
      </c>
      <c r="G1005" t="inlineStr"/>
      <c r="H1005" t="inlineStr"/>
      <c r="I1005" t="inlineStr"/>
      <c r="J1005" t="inlineStr"/>
      <c r="K1005" t="inlineStr"/>
      <c r="L1005" t="inlineStr"/>
      <c r="M1005" t="inlineStr"/>
      <c r="N1005" t="n">
        <v>622</v>
      </c>
      <c r="O1005" t="inlineStr"/>
      <c r="P1005" t="inlineStr"/>
      <c r="Q1005" t="inlineStr"/>
      <c r="R1005" t="inlineStr"/>
      <c r="S1005" t="inlineStr"/>
      <c r="T1005" t="n">
        <v>0</v>
      </c>
      <c r="U1005" t="n">
        <v>500000000</v>
      </c>
      <c r="V1005" t="inlineStr"/>
      <c r="W1005" t="inlineStr">
        <is>
          <t>déterminé</t>
        </is>
      </c>
    </row>
    <row r="1006" ht="15" customHeight="1">
      <c r="A1006" s="154" t="inlineStr">
        <is>
          <t>Abattage / découpe</t>
        </is>
      </c>
      <c r="B1006" t="inlineStr">
        <is>
          <t>Matières de 1ère et 2nde transformation</t>
        </is>
      </c>
      <c r="C1006" t="inlineStr">
        <is>
          <t>Viande bovine</t>
        </is>
      </c>
      <c r="D1006" t="inlineStr">
        <is>
          <t>France</t>
        </is>
      </c>
      <c r="E1006" t="inlineStr">
        <is>
          <t>2023</t>
        </is>
      </c>
      <c r="F1006" t="inlineStr">
        <is>
          <t>kt</t>
        </is>
      </c>
      <c r="G1006" t="inlineStr"/>
      <c r="H1006" t="inlineStr"/>
      <c r="I1006" t="inlineStr"/>
      <c r="J1006" t="inlineStr"/>
      <c r="K1006" t="inlineStr"/>
      <c r="L1006" t="inlineStr"/>
      <c r="M1006" t="inlineStr"/>
      <c r="N1006" t="n">
        <v>2310</v>
      </c>
      <c r="O1006" t="inlineStr"/>
      <c r="P1006" t="inlineStr"/>
      <c r="Q1006" t="inlineStr"/>
      <c r="R1006" t="inlineStr"/>
      <c r="S1006" t="inlineStr"/>
      <c r="T1006" t="n">
        <v>0</v>
      </c>
      <c r="U1006" t="n">
        <v>500000000</v>
      </c>
      <c r="V1006" t="inlineStr"/>
      <c r="W1006" t="inlineStr">
        <is>
          <t>déterminé</t>
        </is>
      </c>
    </row>
    <row r="1007" ht="15" customHeight="1">
      <c r="A1007" s="154" t="inlineStr">
        <is>
          <t>Abattage / découpe</t>
        </is>
      </c>
      <c r="B1007" t="inlineStr">
        <is>
          <t>Coproduits</t>
        </is>
      </c>
      <c r="C1007" t="inlineStr">
        <is>
          <t>Viande bovine</t>
        </is>
      </c>
      <c r="D1007" t="inlineStr">
        <is>
          <t>France</t>
        </is>
      </c>
      <c r="E1007" t="inlineStr">
        <is>
          <t>2023</t>
        </is>
      </c>
      <c r="F1007" t="inlineStr">
        <is>
          <t>kt</t>
        </is>
      </c>
      <c r="G1007" t="inlineStr"/>
      <c r="H1007" t="inlineStr"/>
      <c r="I1007" t="inlineStr"/>
      <c r="J1007" t="inlineStr"/>
      <c r="K1007" t="inlineStr"/>
      <c r="L1007" t="inlineStr"/>
      <c r="M1007" t="inlineStr"/>
      <c r="N1007" t="n">
        <v>1100</v>
      </c>
      <c r="O1007" t="inlineStr"/>
      <c r="P1007" t="inlineStr"/>
      <c r="Q1007" t="inlineStr"/>
      <c r="R1007" t="inlineStr"/>
      <c r="S1007" t="inlineStr"/>
      <c r="T1007" t="n">
        <v>0</v>
      </c>
      <c r="U1007" t="n">
        <v>500000000</v>
      </c>
      <c r="V1007" t="inlineStr"/>
      <c r="W1007" t="inlineStr">
        <is>
          <t>déterminé</t>
        </is>
      </c>
    </row>
    <row r="1008" ht="15" customHeight="1">
      <c r="A1008" s="154" t="inlineStr">
        <is>
          <t>Abattage / découpe</t>
        </is>
      </c>
      <c r="B1008" t="inlineStr">
        <is>
          <t>Eau</t>
        </is>
      </c>
      <c r="C1008" t="inlineStr">
        <is>
          <t>Viande bovine</t>
        </is>
      </c>
      <c r="D1008" t="inlineStr">
        <is>
          <t>France</t>
        </is>
      </c>
      <c r="E1008" t="inlineStr">
        <is>
          <t>2023</t>
        </is>
      </c>
      <c r="F1008" t="inlineStr">
        <is>
          <t>kt</t>
        </is>
      </c>
      <c r="G1008" t="inlineStr"/>
      <c r="H1008" t="inlineStr"/>
      <c r="I1008" t="inlineStr"/>
      <c r="J1008" t="inlineStr"/>
      <c r="K1008" t="inlineStr"/>
      <c r="L1008" t="inlineStr"/>
      <c r="M1008" t="inlineStr"/>
      <c r="N1008" t="n">
        <v>29.1</v>
      </c>
      <c r="O1008" t="inlineStr"/>
      <c r="P1008" t="inlineStr"/>
      <c r="Q1008" t="inlineStr"/>
      <c r="R1008" t="inlineStr"/>
      <c r="S1008" t="inlineStr"/>
      <c r="T1008" t="n">
        <v>0</v>
      </c>
      <c r="U1008" t="n">
        <v>500000000</v>
      </c>
      <c r="V1008" t="inlineStr"/>
      <c r="W1008" t="inlineStr">
        <is>
          <t>déterminé</t>
        </is>
      </c>
    </row>
    <row r="1009" ht="15" customHeight="1">
      <c r="A1009" s="154" t="inlineStr">
        <is>
          <t>Abattage / découpe de veaux</t>
        </is>
      </c>
      <c r="B1009" t="inlineStr">
        <is>
          <t>Carcasses, fraîches</t>
        </is>
      </c>
      <c r="C1009" t="inlineStr">
        <is>
          <t>Viande bovine</t>
        </is>
      </c>
      <c r="D1009" t="inlineStr">
        <is>
          <t>France</t>
        </is>
      </c>
      <c r="E1009" t="inlineStr">
        <is>
          <t>2023</t>
        </is>
      </c>
      <c r="F1009" t="inlineStr">
        <is>
          <t>kt</t>
        </is>
      </c>
      <c r="G1009" t="inlineStr"/>
      <c r="H1009" t="inlineStr"/>
      <c r="I1009" t="inlineStr"/>
      <c r="J1009" t="inlineStr"/>
      <c r="K1009" t="inlineStr"/>
      <c r="L1009" t="inlineStr"/>
      <c r="M1009" t="inlineStr"/>
      <c r="N1009" t="n">
        <v>29.6</v>
      </c>
      <c r="O1009" t="n">
        <v>0</v>
      </c>
      <c r="P1009" t="n">
        <v>105</v>
      </c>
      <c r="Q1009" t="inlineStr"/>
      <c r="R1009" t="inlineStr"/>
      <c r="S1009" t="inlineStr"/>
      <c r="T1009" t="n">
        <v>0</v>
      </c>
      <c r="U1009" t="n">
        <v>500000000</v>
      </c>
      <c r="V1009" t="inlineStr"/>
      <c r="W1009" t="inlineStr">
        <is>
          <t>libre</t>
        </is>
      </c>
    </row>
    <row r="1010" ht="15" customHeight="1">
      <c r="A1010" s="154" t="inlineStr">
        <is>
          <t>Abattage / découpe de veaux</t>
        </is>
      </c>
      <c r="B1010" t="inlineStr">
        <is>
          <t>Morceaux, frais</t>
        </is>
      </c>
      <c r="C1010" t="inlineStr">
        <is>
          <t>Viande bovine</t>
        </is>
      </c>
      <c r="D1010" t="inlineStr">
        <is>
          <t>France</t>
        </is>
      </c>
      <c r="E1010" t="inlineStr">
        <is>
          <t>2023</t>
        </is>
      </c>
      <c r="F1010" t="inlineStr">
        <is>
          <t>kt</t>
        </is>
      </c>
      <c r="G1010" t="inlineStr"/>
      <c r="H1010" t="inlineStr"/>
      <c r="I1010" t="inlineStr"/>
      <c r="J1010" t="inlineStr"/>
      <c r="K1010" t="inlineStr"/>
      <c r="L1010" t="inlineStr"/>
      <c r="M1010" t="inlineStr"/>
      <c r="N1010" t="n">
        <v>69.40000000000001</v>
      </c>
      <c r="O1010" t="n">
        <v>0</v>
      </c>
      <c r="P1010" t="n">
        <v>105</v>
      </c>
      <c r="Q1010" t="inlineStr"/>
      <c r="R1010" t="inlineStr"/>
      <c r="S1010" t="inlineStr"/>
      <c r="T1010" t="n">
        <v>0</v>
      </c>
      <c r="U1010" t="n">
        <v>500000000</v>
      </c>
      <c r="V1010" t="inlineStr"/>
      <c r="W1010" t="inlineStr">
        <is>
          <t>libre</t>
        </is>
      </c>
    </row>
    <row r="1011" ht="15" customHeight="1">
      <c r="A1011" s="154" t="inlineStr">
        <is>
          <t>Abattage / découpe de veaux</t>
        </is>
      </c>
      <c r="B1011" t="inlineStr">
        <is>
          <t>Morceaux, congelés</t>
        </is>
      </c>
      <c r="C1011" t="inlineStr">
        <is>
          <t>Viande bovine</t>
        </is>
      </c>
      <c r="D1011" t="inlineStr">
        <is>
          <t>France</t>
        </is>
      </c>
      <c r="E1011" t="inlineStr">
        <is>
          <t>2023</t>
        </is>
      </c>
      <c r="F1011" t="inlineStr">
        <is>
          <t>kt</t>
        </is>
      </c>
      <c r="G1011" t="inlineStr"/>
      <c r="H1011" t="inlineStr"/>
      <c r="I1011" t="inlineStr"/>
      <c r="J1011" t="inlineStr"/>
      <c r="K1011" t="inlineStr"/>
      <c r="L1011" t="inlineStr"/>
      <c r="M1011" t="inlineStr"/>
      <c r="N1011" t="n">
        <v>5.5</v>
      </c>
      <c r="O1011" t="n">
        <v>0</v>
      </c>
      <c r="P1011" t="n">
        <v>105</v>
      </c>
      <c r="Q1011" t="inlineStr"/>
      <c r="R1011" t="inlineStr"/>
      <c r="S1011" t="inlineStr"/>
      <c r="T1011" t="n">
        <v>0</v>
      </c>
      <c r="U1011" t="n">
        <v>500000000</v>
      </c>
      <c r="V1011" t="inlineStr"/>
      <c r="W1011" t="inlineStr">
        <is>
          <t>libre</t>
        </is>
      </c>
    </row>
    <row r="1012" ht="15" customHeight="1">
      <c r="A1012" s="154" t="inlineStr">
        <is>
          <t>Abattage / découpe de veaux</t>
        </is>
      </c>
      <c r="B1012" t="inlineStr">
        <is>
          <t>Abats</t>
        </is>
      </c>
      <c r="C1012" t="inlineStr">
        <is>
          <t>Viande bovine</t>
        </is>
      </c>
      <c r="D1012" t="inlineStr">
        <is>
          <t>France</t>
        </is>
      </c>
      <c r="E1012" t="inlineStr">
        <is>
          <t>2023</t>
        </is>
      </c>
      <c r="F1012" t="inlineStr">
        <is>
          <t>kt</t>
        </is>
      </c>
      <c r="G1012" t="inlineStr">
        <is>
          <t>Rendement en abats de l'abattage-découpe de veaux = 9,51 % (Blézat)</t>
        </is>
      </c>
      <c r="H1012" t="inlineStr">
        <is>
          <t>Blézat</t>
        </is>
      </c>
      <c r="I1012" t="inlineStr">
        <is>
          <t>0</t>
        </is>
      </c>
      <c r="J1012" t="inlineStr">
        <is>
          <t>Rendement</t>
        </is>
      </c>
      <c r="K1012" t="inlineStr">
        <is>
          <t>Rendement en abats de l'abattage-découpe de veaux</t>
        </is>
      </c>
      <c r="L1012" t="inlineStr">
        <is>
          <t>Anatomie - Blézat</t>
        </is>
      </c>
      <c r="M1012" t="inlineStr">
        <is>
          <t>0</t>
        </is>
      </c>
      <c r="N1012" t="n">
        <v>24.5</v>
      </c>
      <c r="O1012" t="inlineStr"/>
      <c r="P1012" t="inlineStr"/>
      <c r="Q1012" t="inlineStr"/>
      <c r="R1012" t="inlineStr"/>
      <c r="S1012" t="inlineStr"/>
      <c r="T1012" t="n">
        <v>0</v>
      </c>
      <c r="U1012" t="n">
        <v>500000000</v>
      </c>
      <c r="V1012" t="inlineStr"/>
      <c r="W1012" t="inlineStr">
        <is>
          <t>déterminé</t>
        </is>
      </c>
    </row>
    <row r="1013" ht="15" customHeight="1">
      <c r="A1013" s="154" t="inlineStr">
        <is>
          <t>Abattage / découpe de veaux</t>
        </is>
      </c>
      <c r="B1013" t="inlineStr">
        <is>
          <t>C1</t>
        </is>
      </c>
      <c r="C1013" t="inlineStr">
        <is>
          <t>Viande bovine</t>
        </is>
      </c>
      <c r="D1013" t="inlineStr">
        <is>
          <t>France</t>
        </is>
      </c>
      <c r="E1013" t="inlineStr">
        <is>
          <t>2023</t>
        </is>
      </c>
      <c r="F1013" t="inlineStr">
        <is>
          <t>kt</t>
        </is>
      </c>
      <c r="G1013" t="inlineStr">
        <is>
          <t>Rendement en coproduits C1 de l'abattage-découpe de veaux = 5,63 % (Blézat)</t>
        </is>
      </c>
      <c r="H1013" t="inlineStr">
        <is>
          <t>Blézat</t>
        </is>
      </c>
      <c r="I1013" t="inlineStr">
        <is>
          <t>0</t>
        </is>
      </c>
      <c r="J1013" t="inlineStr">
        <is>
          <t>Rendement</t>
        </is>
      </c>
      <c r="K1013" t="inlineStr">
        <is>
          <t>Rendement en coproduits C1 de l'abattage-découpe de veaux</t>
        </is>
      </c>
      <c r="L1013" t="inlineStr">
        <is>
          <t>Anatomie - Blézat</t>
        </is>
      </c>
      <c r="M1013" t="inlineStr">
        <is>
          <t>0</t>
        </is>
      </c>
      <c r="N1013" t="n">
        <v>14.5</v>
      </c>
      <c r="O1013" t="inlineStr"/>
      <c r="P1013" t="inlineStr"/>
      <c r="Q1013" t="inlineStr"/>
      <c r="R1013" t="inlineStr"/>
      <c r="S1013" t="inlineStr"/>
      <c r="T1013" t="n">
        <v>0</v>
      </c>
      <c r="U1013" t="n">
        <v>500000000</v>
      </c>
      <c r="V1013" t="inlineStr"/>
      <c r="W1013" t="inlineStr">
        <is>
          <t>déterminé</t>
        </is>
      </c>
    </row>
    <row r="1014" ht="15" customHeight="1">
      <c r="A1014" s="154" t="inlineStr">
        <is>
          <t>Abattage / découpe de veaux</t>
        </is>
      </c>
      <c r="B1014" t="inlineStr">
        <is>
          <t>C2</t>
        </is>
      </c>
      <c r="C1014" t="inlineStr">
        <is>
          <t>Viande bovine</t>
        </is>
      </c>
      <c r="D1014" t="inlineStr">
        <is>
          <t>France</t>
        </is>
      </c>
      <c r="E1014" t="inlineStr">
        <is>
          <t>2023</t>
        </is>
      </c>
      <c r="F1014" t="inlineStr">
        <is>
          <t>kt</t>
        </is>
      </c>
      <c r="G1014" t="inlineStr">
        <is>
          <t>Rendement en coproduits C2 de l'abattage-découpe de veaux = 0 % (Blézat)</t>
        </is>
      </c>
      <c r="H1014" t="inlineStr">
        <is>
          <t>Blézat</t>
        </is>
      </c>
      <c r="I1014" t="inlineStr">
        <is>
          <t>0</t>
        </is>
      </c>
      <c r="J1014" t="inlineStr">
        <is>
          <t>Rendement</t>
        </is>
      </c>
      <c r="K1014" t="inlineStr">
        <is>
          <t>Rendement en coproduits C2 de l'abattage-découpe de veaux</t>
        </is>
      </c>
      <c r="L1014" t="inlineStr">
        <is>
          <t>Anatomie - Blézat</t>
        </is>
      </c>
      <c r="M1014" t="inlineStr">
        <is>
          <t>0</t>
        </is>
      </c>
      <c r="N1014" t="n">
        <v>0</v>
      </c>
      <c r="O1014" t="inlineStr"/>
      <c r="P1014" t="inlineStr"/>
      <c r="Q1014" t="inlineStr"/>
      <c r="R1014" t="inlineStr"/>
      <c r="S1014" t="inlineStr"/>
      <c r="T1014" t="n">
        <v>0</v>
      </c>
      <c r="U1014" t="n">
        <v>500000000</v>
      </c>
      <c r="V1014" t="inlineStr"/>
      <c r="W1014" t="inlineStr">
        <is>
          <t>déterminé</t>
        </is>
      </c>
    </row>
    <row r="1015" ht="15" customHeight="1">
      <c r="A1015" s="154" t="inlineStr">
        <is>
          <t>Abattage / découpe de veaux</t>
        </is>
      </c>
      <c r="B1015" t="inlineStr">
        <is>
          <t>C3 et alimentaire</t>
        </is>
      </c>
      <c r="C1015" t="inlineStr">
        <is>
          <t>Viande bovine</t>
        </is>
      </c>
      <c r="D1015" t="inlineStr">
        <is>
          <t>France</t>
        </is>
      </c>
      <c r="E1015" t="inlineStr">
        <is>
          <t>2023</t>
        </is>
      </c>
      <c r="F1015" t="inlineStr">
        <is>
          <t>kt</t>
        </is>
      </c>
      <c r="G1015" t="inlineStr">
        <is>
          <t>Rendement en coproduits C3 et alimentaire de l'abattage-découpe de veaux = 36,59 % (Blézat)</t>
        </is>
      </c>
      <c r="H1015" t="inlineStr">
        <is>
          <t>Blézat</t>
        </is>
      </c>
      <c r="I1015" t="inlineStr">
        <is>
          <t>0</t>
        </is>
      </c>
      <c r="J1015" t="inlineStr">
        <is>
          <t>Rendement</t>
        </is>
      </c>
      <c r="K1015" t="inlineStr">
        <is>
          <t>Rendement en coproduits C3 et alimentaire de l'abattage-découpe de veaux</t>
        </is>
      </c>
      <c r="L1015" t="inlineStr">
        <is>
          <t>Anatomie - Blézat</t>
        </is>
      </c>
      <c r="M1015" t="inlineStr">
        <is>
          <t>0</t>
        </is>
      </c>
      <c r="N1015" t="n">
        <v>94.2</v>
      </c>
      <c r="O1015" t="inlineStr"/>
      <c r="P1015" t="inlineStr"/>
      <c r="Q1015" t="inlineStr"/>
      <c r="R1015" t="inlineStr"/>
      <c r="S1015" t="inlineStr"/>
      <c r="T1015" t="n">
        <v>0</v>
      </c>
      <c r="U1015" t="n">
        <v>500000000</v>
      </c>
      <c r="V1015" t="inlineStr"/>
      <c r="W1015" t="inlineStr">
        <is>
          <t>déterminé</t>
        </is>
      </c>
    </row>
    <row r="1016" ht="15" customHeight="1">
      <c r="A1016" s="154" t="inlineStr">
        <is>
          <t>Abattage / découpe de veaux</t>
        </is>
      </c>
      <c r="B1016" t="inlineStr">
        <is>
          <t>Viande de veaux</t>
        </is>
      </c>
      <c r="C1016" t="inlineStr">
        <is>
          <t>Viande bovine</t>
        </is>
      </c>
      <c r="D1016" t="inlineStr">
        <is>
          <t>France</t>
        </is>
      </c>
      <c r="E1016" t="inlineStr">
        <is>
          <t>2023</t>
        </is>
      </c>
      <c r="F1016" t="inlineStr">
        <is>
          <t>kt</t>
        </is>
      </c>
      <c r="G1016" t="inlineStr">
        <is>
          <t>Rendement en viande de l'abattage-découpe de veaux = 40,61 % (Blézat)</t>
        </is>
      </c>
      <c r="H1016" t="inlineStr">
        <is>
          <t>Blézat</t>
        </is>
      </c>
      <c r="I1016" t="inlineStr">
        <is>
          <t>0</t>
        </is>
      </c>
      <c r="J1016" t="inlineStr">
        <is>
          <t>Rendement</t>
        </is>
      </c>
      <c r="K1016" t="inlineStr">
        <is>
          <t>Rendement en viande de l'abattage-découpe de veaux</t>
        </is>
      </c>
      <c r="L1016" t="inlineStr">
        <is>
          <t>Anatomie - Blézat</t>
        </is>
      </c>
      <c r="M1016" t="inlineStr">
        <is>
          <t>0</t>
        </is>
      </c>
      <c r="N1016" t="n">
        <v>105</v>
      </c>
      <c r="O1016" t="inlineStr"/>
      <c r="P1016" t="inlineStr"/>
      <c r="Q1016" t="inlineStr"/>
      <c r="R1016" t="inlineStr"/>
      <c r="S1016" t="inlineStr"/>
      <c r="T1016" t="n">
        <v>0</v>
      </c>
      <c r="U1016" t="n">
        <v>500000000</v>
      </c>
      <c r="V1016" t="inlineStr"/>
      <c r="W1016" t="inlineStr">
        <is>
          <t>déterminé</t>
        </is>
      </c>
    </row>
    <row r="1017" ht="15" customHeight="1">
      <c r="A1017" s="154" t="inlineStr">
        <is>
          <t>Abattage / découpe de veaux</t>
        </is>
      </c>
      <c r="B1017" t="inlineStr">
        <is>
          <t>Viande de gros bovins</t>
        </is>
      </c>
      <c r="C1017" t="inlineStr">
        <is>
          <t>Viande bovine</t>
        </is>
      </c>
      <c r="D1017" t="inlineStr">
        <is>
          <t>France</t>
        </is>
      </c>
      <c r="E1017" t="inlineStr">
        <is>
          <t>2023</t>
        </is>
      </c>
      <c r="F1017" t="inlineStr">
        <is>
          <t>kt</t>
        </is>
      </c>
      <c r="G1017" t="inlineStr"/>
      <c r="H1017" t="inlineStr"/>
      <c r="I1017" t="inlineStr"/>
      <c r="J1017" t="inlineStr"/>
      <c r="K1017" t="inlineStr"/>
      <c r="L1017" t="inlineStr"/>
      <c r="M1017" t="inlineStr"/>
      <c r="N1017" t="n">
        <v>0</v>
      </c>
      <c r="O1017" t="inlineStr"/>
      <c r="P1017" t="inlineStr"/>
      <c r="Q1017" t="inlineStr"/>
      <c r="R1017" t="inlineStr"/>
      <c r="S1017" t="inlineStr"/>
      <c r="T1017" t="n">
        <v>0</v>
      </c>
      <c r="U1017" t="n">
        <v>500000000</v>
      </c>
      <c r="V1017" t="inlineStr"/>
      <c r="W1017" t="inlineStr">
        <is>
          <t>déterminé</t>
        </is>
      </c>
    </row>
    <row r="1018" ht="15" customHeight="1">
      <c r="A1018" s="154" t="inlineStr">
        <is>
          <t>Abattage / découpe de veaux</t>
        </is>
      </c>
      <c r="B1018" t="inlineStr">
        <is>
          <t>Cuirs</t>
        </is>
      </c>
      <c r="C1018" t="inlineStr">
        <is>
          <t>Viande bovine</t>
        </is>
      </c>
      <c r="D1018" t="inlineStr">
        <is>
          <t>France</t>
        </is>
      </c>
      <c r="E1018" t="inlineStr">
        <is>
          <t>2023</t>
        </is>
      </c>
      <c r="F1018" t="inlineStr">
        <is>
          <t>kt</t>
        </is>
      </c>
      <c r="G1018" t="inlineStr">
        <is>
          <t>Rendement en cuirs de l'abattage-découpe de veaux = 6,49 % (Blézat)</t>
        </is>
      </c>
      <c r="H1018" t="inlineStr">
        <is>
          <t>Blézat</t>
        </is>
      </c>
      <c r="I1018" t="inlineStr">
        <is>
          <t>0</t>
        </is>
      </c>
      <c r="J1018" t="inlineStr">
        <is>
          <t>Rendement</t>
        </is>
      </c>
      <c r="K1018" t="inlineStr">
        <is>
          <t>Rendement en cuirs de l'abattage-découpe de veaux</t>
        </is>
      </c>
      <c r="L1018" t="inlineStr">
        <is>
          <t>Anatomie - Blézat</t>
        </is>
      </c>
      <c r="M1018" t="inlineStr">
        <is>
          <t>0</t>
        </is>
      </c>
      <c r="N1018" t="n">
        <v>16.7</v>
      </c>
      <c r="O1018" t="inlineStr"/>
      <c r="P1018" t="inlineStr"/>
      <c r="Q1018" t="inlineStr"/>
      <c r="R1018" t="inlineStr"/>
      <c r="S1018" t="inlineStr"/>
      <c r="T1018" t="n">
        <v>0</v>
      </c>
      <c r="U1018" t="n">
        <v>500000000</v>
      </c>
      <c r="V1018" t="inlineStr"/>
      <c r="W1018" t="inlineStr">
        <is>
          <t>déterminé</t>
        </is>
      </c>
    </row>
    <row r="1019" ht="15" customHeight="1">
      <c r="A1019" s="154" t="inlineStr">
        <is>
          <t>Abattage / découpe de veaux</t>
        </is>
      </c>
      <c r="B1019" t="inlineStr">
        <is>
          <t>Eau - ressuage</t>
        </is>
      </c>
      <c r="C1019" t="inlineStr">
        <is>
          <t>Viande bovine</t>
        </is>
      </c>
      <c r="D1019" t="inlineStr">
        <is>
          <t>France</t>
        </is>
      </c>
      <c r="E1019" t="inlineStr">
        <is>
          <t>2023</t>
        </is>
      </c>
      <c r="F1019" t="inlineStr">
        <is>
          <t>kt</t>
        </is>
      </c>
      <c r="G1019" t="inlineStr">
        <is>
          <t>Pertes en eau de l'abattage-découpe de veaux = 1,17 % (Blézat)</t>
        </is>
      </c>
      <c r="H1019" t="inlineStr">
        <is>
          <t>Blézat</t>
        </is>
      </c>
      <c r="I1019" t="inlineStr">
        <is>
          <t>0</t>
        </is>
      </c>
      <c r="J1019" t="inlineStr">
        <is>
          <t>Rendement</t>
        </is>
      </c>
      <c r="K1019" t="inlineStr">
        <is>
          <t>Pertes en eau de l'abattage-découpe de veaux</t>
        </is>
      </c>
      <c r="L1019" t="inlineStr">
        <is>
          <t>Anatomie - Blézat</t>
        </is>
      </c>
      <c r="M1019" t="inlineStr">
        <is>
          <t>0</t>
        </is>
      </c>
      <c r="N1019" t="n">
        <v>3.01</v>
      </c>
      <c r="O1019" t="inlineStr"/>
      <c r="P1019" t="inlineStr"/>
      <c r="Q1019" t="inlineStr"/>
      <c r="R1019" t="inlineStr"/>
      <c r="S1019" t="inlineStr"/>
      <c r="T1019" t="n">
        <v>0</v>
      </c>
      <c r="U1019" t="n">
        <v>500000000</v>
      </c>
      <c r="V1019" t="inlineStr"/>
      <c r="W1019" t="inlineStr">
        <is>
          <t>déterminé</t>
        </is>
      </c>
    </row>
    <row r="1020" ht="15" customHeight="1">
      <c r="A1020" s="154" t="inlineStr">
        <is>
          <t>Abattage / découpe de veaux</t>
        </is>
      </c>
      <c r="B1020" t="inlineStr">
        <is>
          <t>Carcasses</t>
        </is>
      </c>
      <c r="C1020" t="inlineStr">
        <is>
          <t>Viande bovine</t>
        </is>
      </c>
      <c r="D1020" t="inlineStr">
        <is>
          <t>France</t>
        </is>
      </c>
      <c r="E1020" t="inlineStr">
        <is>
          <t>2023</t>
        </is>
      </c>
      <c r="F1020" t="inlineStr">
        <is>
          <t>kt</t>
        </is>
      </c>
      <c r="G1020" t="inlineStr"/>
      <c r="H1020" t="inlineStr"/>
      <c r="I1020" t="inlineStr"/>
      <c r="J1020" t="inlineStr"/>
      <c r="K1020" t="inlineStr"/>
      <c r="L1020" t="inlineStr"/>
      <c r="M1020" t="inlineStr"/>
      <c r="N1020" t="n">
        <v>29.6</v>
      </c>
      <c r="O1020" t="n">
        <v>0</v>
      </c>
      <c r="P1020" t="n">
        <v>105</v>
      </c>
      <c r="Q1020" t="inlineStr"/>
      <c r="R1020" t="inlineStr"/>
      <c r="S1020" t="inlineStr"/>
      <c r="T1020" t="n">
        <v>0</v>
      </c>
      <c r="U1020" t="n">
        <v>500000000</v>
      </c>
      <c r="V1020" t="inlineStr"/>
      <c r="W1020" t="inlineStr">
        <is>
          <t>libre</t>
        </is>
      </c>
    </row>
    <row r="1021" ht="15" customHeight="1">
      <c r="A1021" s="154" t="inlineStr">
        <is>
          <t>Abattage / découpe de veaux</t>
        </is>
      </c>
      <c r="B1021" t="inlineStr">
        <is>
          <t>Viande</t>
        </is>
      </c>
      <c r="C1021" t="inlineStr">
        <is>
          <t>Viande bovine</t>
        </is>
      </c>
      <c r="D1021" t="inlineStr">
        <is>
          <t>France</t>
        </is>
      </c>
      <c r="E1021" t="inlineStr">
        <is>
          <t>2023</t>
        </is>
      </c>
      <c r="F1021" t="inlineStr">
        <is>
          <t>kt</t>
        </is>
      </c>
      <c r="G1021" t="inlineStr"/>
      <c r="H1021" t="inlineStr"/>
      <c r="I1021" t="inlineStr"/>
      <c r="J1021" t="inlineStr"/>
      <c r="K1021" t="inlineStr"/>
      <c r="L1021" t="inlineStr"/>
      <c r="M1021" t="inlineStr"/>
      <c r="N1021" t="n">
        <v>105</v>
      </c>
      <c r="O1021" t="inlineStr"/>
      <c r="P1021" t="inlineStr"/>
      <c r="Q1021" t="inlineStr"/>
      <c r="R1021" t="inlineStr"/>
      <c r="S1021" t="inlineStr"/>
      <c r="T1021" t="n">
        <v>0</v>
      </c>
      <c r="U1021" t="n">
        <v>500000000</v>
      </c>
      <c r="V1021" t="inlineStr"/>
      <c r="W1021" t="inlineStr">
        <is>
          <t>déterminé</t>
        </is>
      </c>
    </row>
    <row r="1022" ht="15" customHeight="1">
      <c r="A1022" s="154" t="inlineStr">
        <is>
          <t>Abattage / découpe de veaux</t>
        </is>
      </c>
      <c r="B1022" t="inlineStr">
        <is>
          <t>Morceaux</t>
        </is>
      </c>
      <c r="C1022" t="inlineStr">
        <is>
          <t>Viande bovine</t>
        </is>
      </c>
      <c r="D1022" t="inlineStr">
        <is>
          <t>France</t>
        </is>
      </c>
      <c r="E1022" t="inlineStr">
        <is>
          <t>2023</t>
        </is>
      </c>
      <c r="F1022" t="inlineStr">
        <is>
          <t>kt</t>
        </is>
      </c>
      <c r="G1022" t="inlineStr"/>
      <c r="H1022" t="inlineStr"/>
      <c r="I1022" t="inlineStr"/>
      <c r="J1022" t="inlineStr"/>
      <c r="K1022" t="inlineStr"/>
      <c r="L1022" t="inlineStr"/>
      <c r="M1022" t="inlineStr"/>
      <c r="N1022" t="n">
        <v>74.90000000000001</v>
      </c>
      <c r="O1022" t="n">
        <v>0</v>
      </c>
      <c r="P1022" t="n">
        <v>105</v>
      </c>
      <c r="Q1022" t="inlineStr"/>
      <c r="R1022" t="inlineStr"/>
      <c r="S1022" t="inlineStr"/>
      <c r="T1022" t="n">
        <v>0</v>
      </c>
      <c r="U1022" t="n">
        <v>500000000</v>
      </c>
      <c r="V1022" t="inlineStr"/>
      <c r="W1022" t="inlineStr">
        <is>
          <t>libre</t>
        </is>
      </c>
    </row>
    <row r="1023" ht="15" customHeight="1">
      <c r="A1023" s="154" t="inlineStr">
        <is>
          <t>Abattage / découpe de veaux</t>
        </is>
      </c>
      <c r="B1023" t="inlineStr">
        <is>
          <t>Matières de 1ère et 2nde transformation</t>
        </is>
      </c>
      <c r="C1023" t="inlineStr">
        <is>
          <t>Viande bovine</t>
        </is>
      </c>
      <c r="D1023" t="inlineStr">
        <is>
          <t>France</t>
        </is>
      </c>
      <c r="E1023" t="inlineStr">
        <is>
          <t>2023</t>
        </is>
      </c>
      <c r="F1023" t="inlineStr">
        <is>
          <t>kt</t>
        </is>
      </c>
      <c r="G1023" t="inlineStr"/>
      <c r="H1023" t="inlineStr"/>
      <c r="I1023" t="inlineStr"/>
      <c r="J1023" t="inlineStr"/>
      <c r="K1023" t="inlineStr"/>
      <c r="L1023" t="inlineStr"/>
      <c r="M1023" t="inlineStr"/>
      <c r="N1023" t="n">
        <v>254</v>
      </c>
      <c r="O1023" t="inlineStr"/>
      <c r="P1023" t="inlineStr"/>
      <c r="Q1023" t="inlineStr"/>
      <c r="R1023" t="inlineStr"/>
      <c r="S1023" t="inlineStr"/>
      <c r="T1023" t="n">
        <v>0</v>
      </c>
      <c r="U1023" t="n">
        <v>500000000</v>
      </c>
      <c r="V1023" t="inlineStr"/>
      <c r="W1023" t="inlineStr">
        <is>
          <t>déterminé</t>
        </is>
      </c>
    </row>
    <row r="1024" ht="15" customHeight="1">
      <c r="A1024" s="154" t="inlineStr">
        <is>
          <t>Abattage / découpe de veaux</t>
        </is>
      </c>
      <c r="B1024" t="inlineStr">
        <is>
          <t>Coproduits</t>
        </is>
      </c>
      <c r="C1024" t="inlineStr">
        <is>
          <t>Viande bovine</t>
        </is>
      </c>
      <c r="D1024" t="inlineStr">
        <is>
          <t>France</t>
        </is>
      </c>
      <c r="E1024" t="inlineStr">
        <is>
          <t>2023</t>
        </is>
      </c>
      <c r="F1024" t="inlineStr">
        <is>
          <t>kt</t>
        </is>
      </c>
      <c r="G1024" t="inlineStr"/>
      <c r="H1024" t="inlineStr"/>
      <c r="I1024" t="inlineStr"/>
      <c r="J1024" t="inlineStr"/>
      <c r="K1024" t="inlineStr"/>
      <c r="L1024" t="inlineStr"/>
      <c r="M1024" t="inlineStr"/>
      <c r="N1024" t="n">
        <v>109</v>
      </c>
      <c r="O1024" t="inlineStr"/>
      <c r="P1024" t="inlineStr"/>
      <c r="Q1024" t="inlineStr"/>
      <c r="R1024" t="inlineStr"/>
      <c r="S1024" t="inlineStr"/>
      <c r="T1024" t="n">
        <v>0</v>
      </c>
      <c r="U1024" t="n">
        <v>500000000</v>
      </c>
      <c r="V1024" t="inlineStr"/>
      <c r="W1024" t="inlineStr">
        <is>
          <t>déterminé</t>
        </is>
      </c>
    </row>
    <row r="1025" ht="15" customHeight="1">
      <c r="A1025" s="154" t="inlineStr">
        <is>
          <t>Abattage / découpe de veaux</t>
        </is>
      </c>
      <c r="B1025" t="inlineStr">
        <is>
          <t>Eau</t>
        </is>
      </c>
      <c r="C1025" t="inlineStr">
        <is>
          <t>Viande bovine</t>
        </is>
      </c>
      <c r="D1025" t="inlineStr">
        <is>
          <t>France</t>
        </is>
      </c>
      <c r="E1025" t="inlineStr">
        <is>
          <t>2023</t>
        </is>
      </c>
      <c r="F1025" t="inlineStr">
        <is>
          <t>kt</t>
        </is>
      </c>
      <c r="G1025" t="inlineStr"/>
      <c r="H1025" t="inlineStr"/>
      <c r="I1025" t="inlineStr"/>
      <c r="J1025" t="inlineStr"/>
      <c r="K1025" t="inlineStr"/>
      <c r="L1025" t="inlineStr"/>
      <c r="M1025" t="inlineStr"/>
      <c r="N1025" t="n">
        <v>3.01</v>
      </c>
      <c r="O1025" t="inlineStr"/>
      <c r="P1025" t="inlineStr"/>
      <c r="Q1025" t="inlineStr"/>
      <c r="R1025" t="inlineStr"/>
      <c r="S1025" t="inlineStr"/>
      <c r="T1025" t="n">
        <v>0</v>
      </c>
      <c r="U1025" t="n">
        <v>500000000</v>
      </c>
      <c r="V1025" t="inlineStr"/>
      <c r="W1025" t="inlineStr">
        <is>
          <t>déterminé</t>
        </is>
      </c>
    </row>
    <row r="1026" ht="15" customHeight="1">
      <c r="A1026" s="154" t="inlineStr">
        <is>
          <t>Abattage / découpe de gros bovins</t>
        </is>
      </c>
      <c r="B1026" t="inlineStr">
        <is>
          <t>Carcasses, fraîches</t>
        </is>
      </c>
      <c r="C1026" t="inlineStr">
        <is>
          <t>Viande bovine</t>
        </is>
      </c>
      <c r="D1026" t="inlineStr">
        <is>
          <t>France</t>
        </is>
      </c>
      <c r="E1026" t="inlineStr">
        <is>
          <t>2023</t>
        </is>
      </c>
      <c r="F1026" t="inlineStr">
        <is>
          <t>kt</t>
        </is>
      </c>
      <c r="G1026" t="inlineStr"/>
      <c r="H1026" t="inlineStr"/>
      <c r="I1026" t="inlineStr"/>
      <c r="J1026" t="inlineStr"/>
      <c r="K1026" t="inlineStr"/>
      <c r="L1026" t="inlineStr"/>
      <c r="M1026" t="inlineStr"/>
      <c r="N1026" t="n">
        <v>253</v>
      </c>
      <c r="O1026" t="n">
        <v>178</v>
      </c>
      <c r="P1026" t="n">
        <v>282</v>
      </c>
      <c r="Q1026" t="inlineStr"/>
      <c r="R1026" t="inlineStr"/>
      <c r="S1026" t="inlineStr"/>
      <c r="T1026" t="n">
        <v>0</v>
      </c>
      <c r="U1026" t="n">
        <v>500000000</v>
      </c>
      <c r="V1026" t="inlineStr"/>
      <c r="W1026" t="inlineStr">
        <is>
          <t>libre</t>
        </is>
      </c>
    </row>
    <row r="1027" ht="15" customHeight="1">
      <c r="A1027" s="154" t="inlineStr">
        <is>
          <t>Abattage / découpe de gros bovins</t>
        </is>
      </c>
      <c r="B1027" t="inlineStr">
        <is>
          <t>Morceaux, frais</t>
        </is>
      </c>
      <c r="C1027" t="inlineStr">
        <is>
          <t>Viande bovine</t>
        </is>
      </c>
      <c r="D1027" t="inlineStr">
        <is>
          <t>France</t>
        </is>
      </c>
      <c r="E1027" t="inlineStr">
        <is>
          <t>2023</t>
        </is>
      </c>
      <c r="F1027" t="inlineStr">
        <is>
          <t>kt</t>
        </is>
      </c>
      <c r="G1027" t="inlineStr"/>
      <c r="H1027" t="inlineStr"/>
      <c r="I1027" t="inlineStr"/>
      <c r="J1027" t="inlineStr"/>
      <c r="K1027" t="inlineStr"/>
      <c r="L1027" t="inlineStr"/>
      <c r="M1027" t="inlineStr"/>
      <c r="N1027" t="n">
        <v>326</v>
      </c>
      <c r="O1027" t="n">
        <v>291</v>
      </c>
      <c r="P1027" t="n">
        <v>395</v>
      </c>
      <c r="Q1027" t="inlineStr"/>
      <c r="R1027" t="inlineStr"/>
      <c r="S1027" t="inlineStr"/>
      <c r="T1027" t="n">
        <v>0</v>
      </c>
      <c r="U1027" t="n">
        <v>500000000</v>
      </c>
      <c r="V1027" t="inlineStr"/>
      <c r="W1027" t="inlineStr">
        <is>
          <t>libre</t>
        </is>
      </c>
    </row>
    <row r="1028" ht="15" customHeight="1">
      <c r="A1028" s="154" t="inlineStr">
        <is>
          <t>Abattage / découpe de gros bovins</t>
        </is>
      </c>
      <c r="B1028" t="inlineStr">
        <is>
          <t>Morceaux, congelés</t>
        </is>
      </c>
      <c r="C1028" t="inlineStr">
        <is>
          <t>Viande bovine</t>
        </is>
      </c>
      <c r="D1028" t="inlineStr">
        <is>
          <t>France</t>
        </is>
      </c>
      <c r="E1028" t="inlineStr">
        <is>
          <t>2023</t>
        </is>
      </c>
      <c r="F1028" t="inlineStr">
        <is>
          <t>kt</t>
        </is>
      </c>
      <c r="G1028" t="inlineStr"/>
      <c r="H1028" t="inlineStr"/>
      <c r="I1028" t="inlineStr"/>
      <c r="J1028" t="inlineStr"/>
      <c r="K1028" t="inlineStr"/>
      <c r="L1028" t="inlineStr"/>
      <c r="M1028" t="inlineStr"/>
      <c r="N1028" t="n">
        <v>221</v>
      </c>
      <c r="O1028" t="n">
        <v>122</v>
      </c>
      <c r="P1028" t="n">
        <v>227</v>
      </c>
      <c r="Q1028" t="inlineStr"/>
      <c r="R1028" t="inlineStr"/>
      <c r="S1028" t="inlineStr"/>
      <c r="T1028" t="n">
        <v>0</v>
      </c>
      <c r="U1028" t="n">
        <v>500000000</v>
      </c>
      <c r="V1028" t="inlineStr"/>
      <c r="W1028" t="inlineStr">
        <is>
          <t>libre</t>
        </is>
      </c>
    </row>
    <row r="1029" ht="15" customHeight="1">
      <c r="A1029" s="154" t="inlineStr">
        <is>
          <t>Abattage / découpe de gros bovins</t>
        </is>
      </c>
      <c r="B1029" t="inlineStr">
        <is>
          <t>Abats</t>
        </is>
      </c>
      <c r="C1029" t="inlineStr">
        <is>
          <t>Viande bovine</t>
        </is>
      </c>
      <c r="D1029" t="inlineStr">
        <is>
          <t>France</t>
        </is>
      </c>
      <c r="E1029" t="inlineStr">
        <is>
          <t>2023</t>
        </is>
      </c>
      <c r="F1029" t="inlineStr">
        <is>
          <t>kt</t>
        </is>
      </c>
      <c r="G1029" t="inlineStr">
        <is>
          <t>Rendement en abats de l'abattage-découpe de gros bovins = 7,18 % (Blézat)</t>
        </is>
      </c>
      <c r="H1029" t="inlineStr">
        <is>
          <t>Blézat</t>
        </is>
      </c>
      <c r="I1029" t="inlineStr">
        <is>
          <t>0</t>
        </is>
      </c>
      <c r="J1029" t="inlineStr">
        <is>
          <t>Rendement</t>
        </is>
      </c>
      <c r="K1029" t="inlineStr">
        <is>
          <t>Rendement en abats de l'abattage-découpe de gros bovins</t>
        </is>
      </c>
      <c r="L1029" t="inlineStr">
        <is>
          <t>Anatomie - Blézat</t>
        </is>
      </c>
      <c r="M1029" t="inlineStr">
        <is>
          <t>0</t>
        </is>
      </c>
      <c r="N1029" t="n">
        <v>150</v>
      </c>
      <c r="O1029" t="inlineStr"/>
      <c r="P1029" t="inlineStr"/>
      <c r="Q1029" t="inlineStr"/>
      <c r="R1029" t="inlineStr"/>
      <c r="S1029" t="inlineStr"/>
      <c r="T1029" t="n">
        <v>0</v>
      </c>
      <c r="U1029" t="n">
        <v>500000000</v>
      </c>
      <c r="V1029" t="inlineStr"/>
      <c r="W1029" t="inlineStr">
        <is>
          <t>déterminé</t>
        </is>
      </c>
    </row>
    <row r="1030" ht="15" customHeight="1">
      <c r="A1030" s="154" t="inlineStr">
        <is>
          <t>Abattage / découpe de gros bovins</t>
        </is>
      </c>
      <c r="B1030" t="inlineStr">
        <is>
          <t>C1</t>
        </is>
      </c>
      <c r="C1030" t="inlineStr">
        <is>
          <t>Viande bovine</t>
        </is>
      </c>
      <c r="D1030" t="inlineStr">
        <is>
          <t>France</t>
        </is>
      </c>
      <c r="E1030" t="inlineStr">
        <is>
          <t>2023</t>
        </is>
      </c>
      <c r="F1030" t="inlineStr">
        <is>
          <t>kt</t>
        </is>
      </c>
      <c r="G1030" t="inlineStr">
        <is>
          <t>Rendement en coproduits C1 de l'abattage-découpe de gros bovins = 5,1 % (Blézat)</t>
        </is>
      </c>
      <c r="H1030" t="inlineStr">
        <is>
          <t>Blézat</t>
        </is>
      </c>
      <c r="I1030" t="inlineStr">
        <is>
          <t>0</t>
        </is>
      </c>
      <c r="J1030" t="inlineStr">
        <is>
          <t>Rendement</t>
        </is>
      </c>
      <c r="K1030" t="inlineStr">
        <is>
          <t>Rendement en coproduits C1 de l'abattage-découpe de gros bovins</t>
        </is>
      </c>
      <c r="L1030" t="inlineStr">
        <is>
          <t>Anatomie - Blézat</t>
        </is>
      </c>
      <c r="M1030" t="inlineStr">
        <is>
          <t>0</t>
        </is>
      </c>
      <c r="N1030" t="n">
        <v>106</v>
      </c>
      <c r="O1030" t="inlineStr"/>
      <c r="P1030" t="inlineStr"/>
      <c r="Q1030" t="inlineStr"/>
      <c r="R1030" t="inlineStr"/>
      <c r="S1030" t="inlineStr"/>
      <c r="T1030" t="n">
        <v>0</v>
      </c>
      <c r="U1030" t="n">
        <v>500000000</v>
      </c>
      <c r="V1030" t="inlineStr"/>
      <c r="W1030" t="inlineStr">
        <is>
          <t>déterminé</t>
        </is>
      </c>
    </row>
    <row r="1031" ht="15" customHeight="1">
      <c r="A1031" s="154" t="inlineStr">
        <is>
          <t>Abattage / découpe de gros bovins</t>
        </is>
      </c>
      <c r="B1031" t="inlineStr">
        <is>
          <t>C2</t>
        </is>
      </c>
      <c r="C1031" t="inlineStr">
        <is>
          <t>Viande bovine</t>
        </is>
      </c>
      <c r="D1031" t="inlineStr">
        <is>
          <t>France</t>
        </is>
      </c>
      <c r="E1031" t="inlineStr">
        <is>
          <t>2023</t>
        </is>
      </c>
      <c r="F1031" t="inlineStr">
        <is>
          <t>kt</t>
        </is>
      </c>
      <c r="G1031" t="inlineStr">
        <is>
          <t>Rendement en coproduits C2 de l'abattage-découpe de gros bovins = 10,03 % (Blézat)</t>
        </is>
      </c>
      <c r="H1031" t="inlineStr">
        <is>
          <t>Blézat</t>
        </is>
      </c>
      <c r="I1031" t="inlineStr">
        <is>
          <t>0</t>
        </is>
      </c>
      <c r="J1031" t="inlineStr">
        <is>
          <t>Rendement</t>
        </is>
      </c>
      <c r="K1031" t="inlineStr">
        <is>
          <t>Rendement en coproduits C2 de l'abattage-découpe de gros bovins</t>
        </is>
      </c>
      <c r="L1031" t="inlineStr">
        <is>
          <t>Anatomie - Blézat</t>
        </is>
      </c>
      <c r="M1031" t="inlineStr">
        <is>
          <t>0</t>
        </is>
      </c>
      <c r="N1031" t="n">
        <v>209</v>
      </c>
      <c r="O1031" t="inlineStr"/>
      <c r="P1031" t="inlineStr"/>
      <c r="Q1031" t="inlineStr"/>
      <c r="R1031" t="inlineStr"/>
      <c r="S1031" t="inlineStr"/>
      <c r="T1031" t="n">
        <v>0</v>
      </c>
      <c r="U1031" t="n">
        <v>500000000</v>
      </c>
      <c r="V1031" t="inlineStr"/>
      <c r="W1031" t="inlineStr">
        <is>
          <t>déterminé</t>
        </is>
      </c>
    </row>
    <row r="1032" ht="15" customHeight="1">
      <c r="A1032" s="154" t="inlineStr">
        <is>
          <t>Abattage / découpe de gros bovins</t>
        </is>
      </c>
      <c r="B1032" t="inlineStr">
        <is>
          <t>C3 et alimentaire</t>
        </is>
      </c>
      <c r="C1032" t="inlineStr">
        <is>
          <t>Viande bovine</t>
        </is>
      </c>
      <c r="D1032" t="inlineStr">
        <is>
          <t>France</t>
        </is>
      </c>
      <c r="E1032" t="inlineStr">
        <is>
          <t>2023</t>
        </is>
      </c>
      <c r="F1032" t="inlineStr">
        <is>
          <t>kt</t>
        </is>
      </c>
      <c r="G1032" t="inlineStr">
        <is>
          <t>Rendement en coproduits C3 et alimentaire de l'abattage-découpe de gros bovins = 32,49 % (Blézat)</t>
        </is>
      </c>
      <c r="H1032" t="inlineStr">
        <is>
          <t>Blézat</t>
        </is>
      </c>
      <c r="I1032" t="inlineStr">
        <is>
          <t>0</t>
        </is>
      </c>
      <c r="J1032" t="inlineStr">
        <is>
          <t>Rendement</t>
        </is>
      </c>
      <c r="K1032" t="inlineStr">
        <is>
          <t>Rendement en coproduits C3 et alimentaire de l'abattage-découpe de gros bovins</t>
        </is>
      </c>
      <c r="L1032" t="inlineStr">
        <is>
          <t>Anatomie - Blézat</t>
        </is>
      </c>
      <c r="M1032" t="inlineStr">
        <is>
          <t>0</t>
        </is>
      </c>
      <c r="N1032" t="n">
        <v>677</v>
      </c>
      <c r="O1032" t="inlineStr"/>
      <c r="P1032" t="inlineStr"/>
      <c r="Q1032" t="inlineStr"/>
      <c r="R1032" t="inlineStr"/>
      <c r="S1032" t="inlineStr"/>
      <c r="T1032" t="n">
        <v>0</v>
      </c>
      <c r="U1032" t="n">
        <v>500000000</v>
      </c>
      <c r="V1032" t="inlineStr"/>
      <c r="W1032" t="inlineStr">
        <is>
          <t>déterminé</t>
        </is>
      </c>
    </row>
    <row r="1033" ht="15" customHeight="1">
      <c r="A1033" s="154" t="inlineStr">
        <is>
          <t>Abattage / découpe de gros bovins</t>
        </is>
      </c>
      <c r="B1033" t="inlineStr">
        <is>
          <t>Viande de veaux</t>
        </is>
      </c>
      <c r="C1033" t="inlineStr">
        <is>
          <t>Viande bovine</t>
        </is>
      </c>
      <c r="D1033" t="inlineStr">
        <is>
          <t>France</t>
        </is>
      </c>
      <c r="E1033" t="inlineStr">
        <is>
          <t>2023</t>
        </is>
      </c>
      <c r="F1033" t="inlineStr">
        <is>
          <t>kt</t>
        </is>
      </c>
      <c r="G1033" t="inlineStr"/>
      <c r="H1033" t="inlineStr"/>
      <c r="I1033" t="inlineStr"/>
      <c r="J1033" t="inlineStr"/>
      <c r="K1033" t="inlineStr"/>
      <c r="L1033" t="inlineStr"/>
      <c r="M1033" t="inlineStr"/>
      <c r="N1033" t="n">
        <v>0</v>
      </c>
      <c r="O1033" t="inlineStr"/>
      <c r="P1033" t="inlineStr"/>
      <c r="Q1033" t="inlineStr"/>
      <c r="R1033" t="inlineStr"/>
      <c r="S1033" t="inlineStr"/>
      <c r="T1033" t="n">
        <v>0</v>
      </c>
      <c r="U1033" t="n">
        <v>500000000</v>
      </c>
      <c r="V1033" t="inlineStr"/>
      <c r="W1033" t="inlineStr">
        <is>
          <t>déterminé</t>
        </is>
      </c>
    </row>
    <row r="1034" ht="15" customHeight="1">
      <c r="A1034" s="154" t="inlineStr">
        <is>
          <t>Abattage / découpe de gros bovins</t>
        </is>
      </c>
      <c r="B1034" t="inlineStr">
        <is>
          <t>Viande de gros bovins</t>
        </is>
      </c>
      <c r="C1034" t="inlineStr">
        <is>
          <t>Viande bovine</t>
        </is>
      </c>
      <c r="D1034" t="inlineStr">
        <is>
          <t>France</t>
        </is>
      </c>
      <c r="E1034" t="inlineStr">
        <is>
          <t>2023</t>
        </is>
      </c>
      <c r="F1034" t="inlineStr">
        <is>
          <t>kt</t>
        </is>
      </c>
      <c r="G1034" t="inlineStr">
        <is>
          <t>Rendement en viande de l'abattage-découpe de gros bovins = 38,36 % (Blézat)</t>
        </is>
      </c>
      <c r="H1034" t="inlineStr">
        <is>
          <t>Blézat</t>
        </is>
      </c>
      <c r="I1034" t="inlineStr">
        <is>
          <t>0</t>
        </is>
      </c>
      <c r="J1034" t="inlineStr">
        <is>
          <t>Rendement</t>
        </is>
      </c>
      <c r="K1034" t="inlineStr">
        <is>
          <t>Rendement en viande de l'abattage-découpe de gros bovins</t>
        </is>
      </c>
      <c r="L1034" t="inlineStr">
        <is>
          <t>Anatomie - Blézat</t>
        </is>
      </c>
      <c r="M1034" t="inlineStr">
        <is>
          <t>0</t>
        </is>
      </c>
      <c r="N1034" t="n">
        <v>800</v>
      </c>
      <c r="O1034" t="inlineStr"/>
      <c r="P1034" t="inlineStr"/>
      <c r="Q1034" t="inlineStr"/>
      <c r="R1034" t="inlineStr"/>
      <c r="S1034" t="inlineStr"/>
      <c r="T1034" t="n">
        <v>0</v>
      </c>
      <c r="U1034" t="n">
        <v>500000000</v>
      </c>
      <c r="V1034" t="inlineStr"/>
      <c r="W1034" t="inlineStr">
        <is>
          <t>déterminé</t>
        </is>
      </c>
    </row>
    <row r="1035" ht="15" customHeight="1">
      <c r="A1035" s="154" t="inlineStr">
        <is>
          <t>Abattage / découpe de gros bovins</t>
        </is>
      </c>
      <c r="B1035" t="inlineStr">
        <is>
          <t>Cuirs</t>
        </is>
      </c>
      <c r="C1035" t="inlineStr">
        <is>
          <t>Viande bovine</t>
        </is>
      </c>
      <c r="D1035" t="inlineStr">
        <is>
          <t>France</t>
        </is>
      </c>
      <c r="E1035" t="inlineStr">
        <is>
          <t>2023</t>
        </is>
      </c>
      <c r="F1035" t="inlineStr">
        <is>
          <t>kt</t>
        </is>
      </c>
      <c r="G1035" t="inlineStr">
        <is>
          <t>Rendement en cuirs de l'abattage-découpe de gros bovins = 5,58 % (Blézat)</t>
        </is>
      </c>
      <c r="H1035" t="inlineStr">
        <is>
          <t>Blézat</t>
        </is>
      </c>
      <c r="I1035" t="inlineStr">
        <is>
          <t>0</t>
        </is>
      </c>
      <c r="J1035" t="inlineStr">
        <is>
          <t>Rendement</t>
        </is>
      </c>
      <c r="K1035" t="inlineStr">
        <is>
          <t>Rendement en cuirs de l'abattage-découpe de gros bovins</t>
        </is>
      </c>
      <c r="L1035" t="inlineStr">
        <is>
          <t>Anatomie - Blézat</t>
        </is>
      </c>
      <c r="M1035" t="inlineStr">
        <is>
          <t>0</t>
        </is>
      </c>
      <c r="N1035" t="n">
        <v>116</v>
      </c>
      <c r="O1035" t="inlineStr"/>
      <c r="P1035" t="inlineStr"/>
      <c r="Q1035" t="inlineStr"/>
      <c r="R1035" t="inlineStr"/>
      <c r="S1035" t="inlineStr"/>
      <c r="T1035" t="n">
        <v>0</v>
      </c>
      <c r="U1035" t="n">
        <v>500000000</v>
      </c>
      <c r="V1035" t="inlineStr"/>
      <c r="W1035" t="inlineStr">
        <is>
          <t>déterminé</t>
        </is>
      </c>
    </row>
    <row r="1036" ht="15" customHeight="1">
      <c r="A1036" s="154" t="inlineStr">
        <is>
          <t>Abattage / découpe de gros bovins</t>
        </is>
      </c>
      <c r="B1036" t="inlineStr">
        <is>
          <t>Eau - ressuage</t>
        </is>
      </c>
      <c r="C1036" t="inlineStr">
        <is>
          <t>Viande bovine</t>
        </is>
      </c>
      <c r="D1036" t="inlineStr">
        <is>
          <t>France</t>
        </is>
      </c>
      <c r="E1036" t="inlineStr">
        <is>
          <t>2023</t>
        </is>
      </c>
      <c r="F1036" t="inlineStr">
        <is>
          <t>kt</t>
        </is>
      </c>
      <c r="G1036" t="inlineStr">
        <is>
          <t>Pertes en eau de l'abattage-découpe de gros bovins = 1,25 % (Blézat)</t>
        </is>
      </c>
      <c r="H1036" t="inlineStr">
        <is>
          <t>Blézat</t>
        </is>
      </c>
      <c r="I1036" t="inlineStr">
        <is>
          <t>0</t>
        </is>
      </c>
      <c r="J1036" t="inlineStr">
        <is>
          <t>Rendement</t>
        </is>
      </c>
      <c r="K1036" t="inlineStr">
        <is>
          <t>Pertes en eau de l'abattage-découpe de gros bovins</t>
        </is>
      </c>
      <c r="L1036" t="inlineStr">
        <is>
          <t>Anatomie - Blézat</t>
        </is>
      </c>
      <c r="M1036" t="inlineStr">
        <is>
          <t>0</t>
        </is>
      </c>
      <c r="N1036" t="n">
        <v>26.1</v>
      </c>
      <c r="O1036" t="inlineStr"/>
      <c r="P1036" t="inlineStr"/>
      <c r="Q1036" t="inlineStr"/>
      <c r="R1036" t="inlineStr"/>
      <c r="S1036" t="inlineStr"/>
      <c r="T1036" t="n">
        <v>0</v>
      </c>
      <c r="U1036" t="n">
        <v>500000000</v>
      </c>
      <c r="V1036" t="inlineStr"/>
      <c r="W1036" t="inlineStr">
        <is>
          <t>déterminé</t>
        </is>
      </c>
    </row>
    <row r="1037" ht="15" customHeight="1">
      <c r="A1037" s="154" t="inlineStr">
        <is>
          <t>Abattage / découpe de gros bovins</t>
        </is>
      </c>
      <c r="B1037" t="inlineStr">
        <is>
          <t>Carcasses</t>
        </is>
      </c>
      <c r="C1037" t="inlineStr">
        <is>
          <t>Viande bovine</t>
        </is>
      </c>
      <c r="D1037" t="inlineStr">
        <is>
          <t>France</t>
        </is>
      </c>
      <c r="E1037" t="inlineStr">
        <is>
          <t>2023</t>
        </is>
      </c>
      <c r="F1037" t="inlineStr">
        <is>
          <t>kt</t>
        </is>
      </c>
      <c r="G1037" t="inlineStr"/>
      <c r="H1037" t="inlineStr"/>
      <c r="I1037" t="inlineStr"/>
      <c r="J1037" t="inlineStr"/>
      <c r="K1037" t="inlineStr"/>
      <c r="L1037" t="inlineStr"/>
      <c r="M1037" t="inlineStr"/>
      <c r="N1037" t="n">
        <v>253</v>
      </c>
      <c r="O1037" t="n">
        <v>178</v>
      </c>
      <c r="P1037" t="n">
        <v>282</v>
      </c>
      <c r="Q1037" t="inlineStr"/>
      <c r="R1037" t="inlineStr"/>
      <c r="S1037" t="inlineStr"/>
      <c r="T1037" t="n">
        <v>0</v>
      </c>
      <c r="U1037" t="n">
        <v>500000000</v>
      </c>
      <c r="V1037" t="inlineStr"/>
      <c r="W1037" t="inlineStr">
        <is>
          <t>libre</t>
        </is>
      </c>
    </row>
    <row r="1038" ht="15" customHeight="1">
      <c r="A1038" s="154" t="inlineStr">
        <is>
          <t>Abattage / découpe de gros bovins</t>
        </is>
      </c>
      <c r="B1038" t="inlineStr">
        <is>
          <t>Viande</t>
        </is>
      </c>
      <c r="C1038" t="inlineStr">
        <is>
          <t>Viande bovine</t>
        </is>
      </c>
      <c r="D1038" t="inlineStr">
        <is>
          <t>France</t>
        </is>
      </c>
      <c r="E1038" t="inlineStr">
        <is>
          <t>2023</t>
        </is>
      </c>
      <c r="F1038" t="inlineStr">
        <is>
          <t>kt</t>
        </is>
      </c>
      <c r="G1038" t="inlineStr"/>
      <c r="H1038" t="inlineStr"/>
      <c r="I1038" t="inlineStr"/>
      <c r="J1038" t="inlineStr"/>
      <c r="K1038" t="inlineStr"/>
      <c r="L1038" t="inlineStr"/>
      <c r="M1038" t="inlineStr"/>
      <c r="N1038" t="n">
        <v>800</v>
      </c>
      <c r="O1038" t="inlineStr"/>
      <c r="P1038" t="inlineStr"/>
      <c r="Q1038" t="inlineStr"/>
      <c r="R1038" t="inlineStr"/>
      <c r="S1038" t="inlineStr"/>
      <c r="T1038" t="n">
        <v>0</v>
      </c>
      <c r="U1038" t="n">
        <v>500000000</v>
      </c>
      <c r="V1038" t="inlineStr"/>
      <c r="W1038" t="inlineStr">
        <is>
          <t>déterminé</t>
        </is>
      </c>
    </row>
    <row r="1039" ht="15" customHeight="1">
      <c r="A1039" s="154" t="inlineStr">
        <is>
          <t>Abattage / découpe de gros bovins</t>
        </is>
      </c>
      <c r="B1039" t="inlineStr">
        <is>
          <t>Morceaux</t>
        </is>
      </c>
      <c r="C1039" t="inlineStr">
        <is>
          <t>Viande bovine</t>
        </is>
      </c>
      <c r="D1039" t="inlineStr">
        <is>
          <t>France</t>
        </is>
      </c>
      <c r="E1039" t="inlineStr">
        <is>
          <t>2023</t>
        </is>
      </c>
      <c r="F1039" t="inlineStr">
        <is>
          <t>kt</t>
        </is>
      </c>
      <c r="G1039" t="inlineStr"/>
      <c r="H1039" t="inlineStr"/>
      <c r="I1039" t="inlineStr"/>
      <c r="J1039" t="inlineStr"/>
      <c r="K1039" t="inlineStr"/>
      <c r="L1039" t="inlineStr"/>
      <c r="M1039" t="inlineStr"/>
      <c r="N1039" t="n">
        <v>547</v>
      </c>
      <c r="O1039" t="n">
        <v>517</v>
      </c>
      <c r="P1039" t="n">
        <v>622</v>
      </c>
      <c r="Q1039" t="inlineStr"/>
      <c r="R1039" t="inlineStr"/>
      <c r="S1039" t="inlineStr"/>
      <c r="T1039" t="n">
        <v>0</v>
      </c>
      <c r="U1039" t="n">
        <v>500000000</v>
      </c>
      <c r="V1039" t="inlineStr"/>
      <c r="W1039" t="inlineStr">
        <is>
          <t>libre</t>
        </is>
      </c>
    </row>
    <row r="1040" ht="15" customHeight="1">
      <c r="A1040" s="154" t="inlineStr">
        <is>
          <t>Abattage / découpe de gros bovins</t>
        </is>
      </c>
      <c r="B1040" t="inlineStr">
        <is>
          <t>Matières de 1ère et 2nde transformation</t>
        </is>
      </c>
      <c r="C1040" t="inlineStr">
        <is>
          <t>Viande bovine</t>
        </is>
      </c>
      <c r="D1040" t="inlineStr">
        <is>
          <t>France</t>
        </is>
      </c>
      <c r="E1040" t="inlineStr">
        <is>
          <t>2023</t>
        </is>
      </c>
      <c r="F1040" t="inlineStr">
        <is>
          <t>kt</t>
        </is>
      </c>
      <c r="G1040" t="inlineStr"/>
      <c r="H1040" t="inlineStr"/>
      <c r="I1040" t="inlineStr"/>
      <c r="J1040" t="inlineStr"/>
      <c r="K1040" t="inlineStr"/>
      <c r="L1040" t="inlineStr"/>
      <c r="M1040" t="inlineStr"/>
      <c r="N1040" t="n">
        <v>2060</v>
      </c>
      <c r="O1040" t="inlineStr"/>
      <c r="P1040" t="inlineStr"/>
      <c r="Q1040" t="inlineStr"/>
      <c r="R1040" t="inlineStr"/>
      <c r="S1040" t="inlineStr"/>
      <c r="T1040" t="n">
        <v>0</v>
      </c>
      <c r="U1040" t="n">
        <v>500000000</v>
      </c>
      <c r="V1040" t="inlineStr"/>
      <c r="W1040" t="inlineStr">
        <is>
          <t>déterminé</t>
        </is>
      </c>
    </row>
    <row r="1041" ht="15" customHeight="1">
      <c r="A1041" s="154" t="inlineStr">
        <is>
          <t>Abattage / découpe de gros bovins</t>
        </is>
      </c>
      <c r="B1041" t="inlineStr">
        <is>
          <t>Coproduits</t>
        </is>
      </c>
      <c r="C1041" t="inlineStr">
        <is>
          <t>Viande bovine</t>
        </is>
      </c>
      <c r="D1041" t="inlineStr">
        <is>
          <t>France</t>
        </is>
      </c>
      <c r="E1041" t="inlineStr">
        <is>
          <t>2023</t>
        </is>
      </c>
      <c r="F1041" t="inlineStr">
        <is>
          <t>kt</t>
        </is>
      </c>
      <c r="G1041" t="inlineStr"/>
      <c r="H1041" t="inlineStr"/>
      <c r="I1041" t="inlineStr"/>
      <c r="J1041" t="inlineStr"/>
      <c r="K1041" t="inlineStr"/>
      <c r="L1041" t="inlineStr"/>
      <c r="M1041" t="inlineStr"/>
      <c r="N1041" t="n">
        <v>993</v>
      </c>
      <c r="O1041" t="inlineStr"/>
      <c r="P1041" t="inlineStr"/>
      <c r="Q1041" t="inlineStr"/>
      <c r="R1041" t="inlineStr"/>
      <c r="S1041" t="inlineStr"/>
      <c r="T1041" t="n">
        <v>0</v>
      </c>
      <c r="U1041" t="n">
        <v>500000000</v>
      </c>
      <c r="V1041" t="inlineStr"/>
      <c r="W1041" t="inlineStr">
        <is>
          <t>déterminé</t>
        </is>
      </c>
    </row>
    <row r="1042" ht="15" customHeight="1">
      <c r="A1042" s="154" t="inlineStr">
        <is>
          <t>Abattage / découpe de gros bovins</t>
        </is>
      </c>
      <c r="B1042" t="inlineStr">
        <is>
          <t>Eau</t>
        </is>
      </c>
      <c r="C1042" t="inlineStr">
        <is>
          <t>Viande bovine</t>
        </is>
      </c>
      <c r="D1042" t="inlineStr">
        <is>
          <t>France</t>
        </is>
      </c>
      <c r="E1042" t="inlineStr">
        <is>
          <t>2023</t>
        </is>
      </c>
      <c r="F1042" t="inlineStr">
        <is>
          <t>kt</t>
        </is>
      </c>
      <c r="G1042" t="inlineStr"/>
      <c r="H1042" t="inlineStr"/>
      <c r="I1042" t="inlineStr"/>
      <c r="J1042" t="inlineStr"/>
      <c r="K1042" t="inlineStr"/>
      <c r="L1042" t="inlineStr"/>
      <c r="M1042" t="inlineStr"/>
      <c r="N1042" t="n">
        <v>26.1</v>
      </c>
      <c r="O1042" t="inlineStr"/>
      <c r="P1042" t="inlineStr"/>
      <c r="Q1042" t="inlineStr"/>
      <c r="R1042" t="inlineStr"/>
      <c r="S1042" t="inlineStr"/>
      <c r="T1042" t="n">
        <v>0</v>
      </c>
      <c r="U1042" t="n">
        <v>500000000</v>
      </c>
      <c r="V1042" t="inlineStr"/>
      <c r="W1042" t="inlineStr">
        <is>
          <t>déterminé</t>
        </is>
      </c>
    </row>
    <row r="1043" ht="15" customHeight="1">
      <c r="A1043" s="154" t="inlineStr">
        <is>
          <t>Transformation des coproduits</t>
        </is>
      </c>
      <c r="B1043" t="inlineStr">
        <is>
          <t>Farines animales</t>
        </is>
      </c>
      <c r="C1043" t="inlineStr">
        <is>
          <t>Viande bovine</t>
        </is>
      </c>
      <c r="D1043" t="inlineStr">
        <is>
          <t>France</t>
        </is>
      </c>
      <c r="E1043" t="inlineStr">
        <is>
          <t>2023</t>
        </is>
      </c>
      <c r="F1043" t="inlineStr">
        <is>
          <t>kt</t>
        </is>
      </c>
      <c r="G1043" t="inlineStr"/>
      <c r="H1043" t="inlineStr"/>
      <c r="I1043" t="inlineStr"/>
      <c r="J1043" t="inlineStr"/>
      <c r="K1043" t="inlineStr"/>
      <c r="L1043" t="inlineStr"/>
      <c r="M1043" t="inlineStr"/>
      <c r="N1043" t="n">
        <v>81.40000000000001</v>
      </c>
      <c r="O1043" t="inlineStr"/>
      <c r="P1043" t="inlineStr"/>
      <c r="Q1043" t="inlineStr"/>
      <c r="R1043" t="inlineStr"/>
      <c r="S1043" t="inlineStr"/>
      <c r="T1043" t="n">
        <v>0</v>
      </c>
      <c r="U1043" t="n">
        <v>500000000</v>
      </c>
      <c r="V1043" t="inlineStr"/>
      <c r="W1043" t="inlineStr">
        <is>
          <t>déterminé</t>
        </is>
      </c>
    </row>
    <row r="1044" ht="15" customHeight="1">
      <c r="A1044" s="154" t="inlineStr">
        <is>
          <t>Transformation des coproduits</t>
        </is>
      </c>
      <c r="B1044" t="inlineStr">
        <is>
          <t>Graisses animales</t>
        </is>
      </c>
      <c r="C1044" t="inlineStr">
        <is>
          <t>Viande bovine</t>
        </is>
      </c>
      <c r="D1044" t="inlineStr">
        <is>
          <t>France</t>
        </is>
      </c>
      <c r="E1044" t="inlineStr">
        <is>
          <t>2023</t>
        </is>
      </c>
      <c r="F1044" t="inlineStr">
        <is>
          <t>kt</t>
        </is>
      </c>
      <c r="G1044" t="inlineStr"/>
      <c r="H1044" t="inlineStr"/>
      <c r="I1044" t="inlineStr"/>
      <c r="J1044" t="inlineStr"/>
      <c r="K1044" t="inlineStr"/>
      <c r="L1044" t="inlineStr"/>
      <c r="M1044" t="inlineStr"/>
      <c r="N1044" t="n">
        <v>30.7</v>
      </c>
      <c r="O1044" t="inlineStr"/>
      <c r="P1044" t="inlineStr"/>
      <c r="Q1044" t="inlineStr"/>
      <c r="R1044" t="inlineStr"/>
      <c r="S1044" t="inlineStr"/>
      <c r="T1044" t="n">
        <v>0</v>
      </c>
      <c r="U1044" t="n">
        <v>500000000</v>
      </c>
      <c r="V1044" t="inlineStr"/>
      <c r="W1044" t="inlineStr">
        <is>
          <t>déterminé</t>
        </is>
      </c>
    </row>
    <row r="1045" ht="15" customHeight="1">
      <c r="A1045" s="154" t="inlineStr">
        <is>
          <t>Transformation des coproduits</t>
        </is>
      </c>
      <c r="B1045" t="inlineStr">
        <is>
          <t>Eau - traitement thermique</t>
        </is>
      </c>
      <c r="C1045" t="inlineStr">
        <is>
          <t>Viande bovine</t>
        </is>
      </c>
      <c r="D1045" t="inlineStr">
        <is>
          <t>France</t>
        </is>
      </c>
      <c r="E1045" t="inlineStr">
        <is>
          <t>2023</t>
        </is>
      </c>
      <c r="F1045" t="inlineStr">
        <is>
          <t>kt</t>
        </is>
      </c>
      <c r="G1045" t="inlineStr"/>
      <c r="H1045" t="inlineStr"/>
      <c r="I1045" t="inlineStr"/>
      <c r="J1045" t="inlineStr"/>
      <c r="K1045" t="inlineStr"/>
      <c r="L1045" t="inlineStr"/>
      <c r="M1045" t="inlineStr"/>
      <c r="N1045" t="n">
        <v>468</v>
      </c>
      <c r="O1045" t="inlineStr"/>
      <c r="P1045" t="inlineStr"/>
      <c r="Q1045" t="inlineStr"/>
      <c r="R1045" t="inlineStr"/>
      <c r="S1045" t="inlineStr"/>
      <c r="T1045" t="n">
        <v>0</v>
      </c>
      <c r="U1045" t="n">
        <v>500000000</v>
      </c>
      <c r="V1045" t="inlineStr"/>
      <c r="W1045" t="inlineStr">
        <is>
          <t>déterminé</t>
        </is>
      </c>
    </row>
    <row r="1046" ht="15" customHeight="1">
      <c r="A1046" s="154" t="inlineStr">
        <is>
          <t>Transformation des coproduits</t>
        </is>
      </c>
      <c r="B1046" t="inlineStr">
        <is>
          <t>Farines et graisses animales</t>
        </is>
      </c>
      <c r="C1046" t="inlineStr">
        <is>
          <t>Viande bovine</t>
        </is>
      </c>
      <c r="D1046" t="inlineStr">
        <is>
          <t>France</t>
        </is>
      </c>
      <c r="E1046" t="inlineStr">
        <is>
          <t>2023</t>
        </is>
      </c>
      <c r="F1046" t="inlineStr">
        <is>
          <t>kt</t>
        </is>
      </c>
      <c r="G1046" t="inlineStr"/>
      <c r="H1046" t="inlineStr"/>
      <c r="I1046" t="inlineStr"/>
      <c r="J1046" t="inlineStr"/>
      <c r="K1046" t="inlineStr"/>
      <c r="L1046" t="inlineStr"/>
      <c r="M1046" t="inlineStr"/>
      <c r="N1046" t="n">
        <v>112</v>
      </c>
      <c r="O1046" t="inlineStr"/>
      <c r="P1046" t="inlineStr"/>
      <c r="Q1046" t="inlineStr"/>
      <c r="R1046" t="inlineStr"/>
      <c r="S1046" t="inlineStr"/>
      <c r="T1046" t="n">
        <v>0</v>
      </c>
      <c r="U1046" t="n">
        <v>500000000</v>
      </c>
      <c r="V1046" t="inlineStr"/>
      <c r="W1046" t="inlineStr">
        <is>
          <t>déterminé</t>
        </is>
      </c>
    </row>
    <row r="1047" ht="15" customHeight="1">
      <c r="A1047" s="154" t="inlineStr">
        <is>
          <t>Transformation des coproduits</t>
        </is>
      </c>
      <c r="B1047" t="inlineStr">
        <is>
          <t>Produits transformés</t>
        </is>
      </c>
      <c r="C1047" t="inlineStr">
        <is>
          <t>Viande bovine</t>
        </is>
      </c>
      <c r="D1047" t="inlineStr">
        <is>
          <t>France</t>
        </is>
      </c>
      <c r="E1047" t="inlineStr">
        <is>
          <t>2023</t>
        </is>
      </c>
      <c r="F1047" t="inlineStr">
        <is>
          <t>kt</t>
        </is>
      </c>
      <c r="G1047" t="inlineStr"/>
      <c r="H1047" t="inlineStr"/>
      <c r="I1047" t="inlineStr"/>
      <c r="J1047" t="inlineStr"/>
      <c r="K1047" t="inlineStr"/>
      <c r="L1047" t="inlineStr"/>
      <c r="M1047" t="inlineStr"/>
      <c r="N1047" t="n">
        <v>509</v>
      </c>
      <c r="O1047" t="inlineStr"/>
      <c r="P1047" t="inlineStr"/>
      <c r="Q1047" t="inlineStr"/>
      <c r="R1047" t="inlineStr"/>
      <c r="S1047" t="inlineStr"/>
      <c r="T1047" t="n">
        <v>0</v>
      </c>
      <c r="U1047" t="n">
        <v>500000000</v>
      </c>
      <c r="V1047" t="inlineStr"/>
      <c r="W1047" t="inlineStr">
        <is>
          <t>déterminé</t>
        </is>
      </c>
    </row>
    <row r="1048" ht="15" customHeight="1">
      <c r="A1048" s="154" t="inlineStr">
        <is>
          <t>Transformation des coproduits</t>
        </is>
      </c>
      <c r="B1048" t="inlineStr">
        <is>
          <t>Matières issues de coproduits</t>
        </is>
      </c>
      <c r="C1048" t="inlineStr">
        <is>
          <t>Viande bovine</t>
        </is>
      </c>
      <c r="D1048" t="inlineStr">
        <is>
          <t>France</t>
        </is>
      </c>
      <c r="E1048" t="inlineStr">
        <is>
          <t>2023</t>
        </is>
      </c>
      <c r="F1048" t="inlineStr">
        <is>
          <t>kt</t>
        </is>
      </c>
      <c r="G1048" t="inlineStr"/>
      <c r="H1048" t="inlineStr"/>
      <c r="I1048" t="inlineStr"/>
      <c r="J1048" t="inlineStr"/>
      <c r="K1048" t="inlineStr"/>
      <c r="L1048" t="inlineStr"/>
      <c r="M1048" t="inlineStr"/>
      <c r="N1048" t="n">
        <v>509</v>
      </c>
      <c r="O1048" t="inlineStr"/>
      <c r="P1048" t="inlineStr"/>
      <c r="Q1048" t="inlineStr"/>
      <c r="R1048" t="inlineStr"/>
      <c r="S1048" t="inlineStr"/>
      <c r="T1048" t="n">
        <v>0</v>
      </c>
      <c r="U1048" t="n">
        <v>500000000</v>
      </c>
      <c r="V1048" t="inlineStr"/>
      <c r="W1048" t="inlineStr">
        <is>
          <t>déterminé</t>
        </is>
      </c>
    </row>
    <row r="1049" ht="15" customHeight="1">
      <c r="A1049" s="154" t="inlineStr">
        <is>
          <t>Transformation des coproduits</t>
        </is>
      </c>
      <c r="B1049" t="inlineStr">
        <is>
          <t>Eau</t>
        </is>
      </c>
      <c r="C1049" t="inlineStr">
        <is>
          <t>Viande bovine</t>
        </is>
      </c>
      <c r="D1049" t="inlineStr">
        <is>
          <t>France</t>
        </is>
      </c>
      <c r="E1049" t="inlineStr">
        <is>
          <t>2023</t>
        </is>
      </c>
      <c r="F1049" t="inlineStr">
        <is>
          <t>kt</t>
        </is>
      </c>
      <c r="G1049" t="inlineStr"/>
      <c r="H1049" t="inlineStr"/>
      <c r="I1049" t="inlineStr"/>
      <c r="J1049" t="inlineStr"/>
      <c r="K1049" t="inlineStr"/>
      <c r="L1049" t="inlineStr"/>
      <c r="M1049" t="inlineStr"/>
      <c r="N1049" t="n">
        <v>468</v>
      </c>
      <c r="O1049" t="inlineStr"/>
      <c r="P1049" t="inlineStr"/>
      <c r="Q1049" t="inlineStr"/>
      <c r="R1049" t="inlineStr"/>
      <c r="S1049" t="inlineStr"/>
      <c r="T1049" t="n">
        <v>0</v>
      </c>
      <c r="U1049" t="n">
        <v>500000000</v>
      </c>
      <c r="V1049" t="inlineStr"/>
      <c r="W1049" t="inlineStr">
        <is>
          <t>déterminé</t>
        </is>
      </c>
    </row>
    <row r="1050" ht="15" customHeight="1">
      <c r="A1050" s="154" t="inlineStr">
        <is>
          <t>Transformation des coproduits</t>
        </is>
      </c>
      <c r="B1050" t="inlineStr">
        <is>
          <t>Protéines animales transformées</t>
        </is>
      </c>
      <c r="C1050" t="inlineStr">
        <is>
          <t>Viande bovine</t>
        </is>
      </c>
      <c r="D1050" t="inlineStr">
        <is>
          <t>France</t>
        </is>
      </c>
      <c r="E1050" t="inlineStr">
        <is>
          <t>2023</t>
        </is>
      </c>
      <c r="F1050" t="inlineStr">
        <is>
          <t>kt</t>
        </is>
      </c>
      <c r="G1050" t="inlineStr"/>
      <c r="H1050" t="inlineStr"/>
      <c r="I1050" t="inlineStr"/>
      <c r="J1050" t="inlineStr"/>
      <c r="K1050" t="inlineStr"/>
      <c r="L1050" t="inlineStr"/>
      <c r="M1050" t="inlineStr"/>
      <c r="N1050" t="n">
        <v>250</v>
      </c>
      <c r="O1050" t="inlineStr"/>
      <c r="P1050" t="inlineStr"/>
      <c r="Q1050" t="inlineStr"/>
      <c r="R1050" t="inlineStr"/>
      <c r="S1050" t="inlineStr"/>
      <c r="T1050" t="n">
        <v>0</v>
      </c>
      <c r="U1050" t="n">
        <v>500000000</v>
      </c>
      <c r="V1050" t="inlineStr"/>
      <c r="W1050" t="inlineStr">
        <is>
          <t>déterminé</t>
        </is>
      </c>
    </row>
    <row r="1051" ht="15" customHeight="1">
      <c r="A1051" s="154" t="inlineStr">
        <is>
          <t>Transformation des coproduits</t>
        </is>
      </c>
      <c r="B1051" t="inlineStr">
        <is>
          <t>Corps gras animaux</t>
        </is>
      </c>
      <c r="C1051" t="inlineStr">
        <is>
          <t>Viande bovine</t>
        </is>
      </c>
      <c r="D1051" t="inlineStr">
        <is>
          <t>France</t>
        </is>
      </c>
      <c r="E1051" t="inlineStr">
        <is>
          <t>2023</t>
        </is>
      </c>
      <c r="F1051" t="inlineStr">
        <is>
          <t>kt</t>
        </is>
      </c>
      <c r="G1051" t="inlineStr"/>
      <c r="H1051" t="inlineStr"/>
      <c r="I1051" t="inlineStr"/>
      <c r="J1051" t="inlineStr"/>
      <c r="K1051" t="inlineStr"/>
      <c r="L1051" t="inlineStr"/>
      <c r="M1051" t="inlineStr"/>
      <c r="N1051" t="n">
        <v>147</v>
      </c>
      <c r="O1051" t="inlineStr"/>
      <c r="P1051" t="inlineStr"/>
      <c r="Q1051" t="inlineStr"/>
      <c r="R1051" t="inlineStr"/>
      <c r="S1051" t="inlineStr"/>
      <c r="T1051" t="n">
        <v>0</v>
      </c>
      <c r="U1051" t="n">
        <v>500000000</v>
      </c>
      <c r="V1051" t="inlineStr"/>
      <c r="W1051" t="inlineStr">
        <is>
          <t>déterminé</t>
        </is>
      </c>
    </row>
    <row r="1052" ht="15" customHeight="1">
      <c r="A1052" s="154" t="inlineStr">
        <is>
          <t>Transformation des coproduits</t>
        </is>
      </c>
      <c r="B1052" t="inlineStr">
        <is>
          <t>PAT et CGA</t>
        </is>
      </c>
      <c r="C1052" t="inlineStr">
        <is>
          <t>Viande bovine</t>
        </is>
      </c>
      <c r="D1052" t="inlineStr">
        <is>
          <t>France</t>
        </is>
      </c>
      <c r="E1052" t="inlineStr">
        <is>
          <t>2023</t>
        </is>
      </c>
      <c r="F1052" t="inlineStr">
        <is>
          <t>kt</t>
        </is>
      </c>
      <c r="G1052" t="inlineStr"/>
      <c r="H1052" t="inlineStr"/>
      <c r="I1052" t="inlineStr"/>
      <c r="J1052" t="inlineStr"/>
      <c r="K1052" t="inlineStr"/>
      <c r="L1052" t="inlineStr"/>
      <c r="M1052" t="inlineStr"/>
      <c r="N1052" t="n">
        <v>397</v>
      </c>
      <c r="O1052" t="inlineStr"/>
      <c r="P1052" t="inlineStr"/>
      <c r="Q1052" t="inlineStr"/>
      <c r="R1052" t="inlineStr"/>
      <c r="S1052" t="inlineStr"/>
      <c r="T1052" t="n">
        <v>0</v>
      </c>
      <c r="U1052" t="n">
        <v>500000000</v>
      </c>
      <c r="V1052" t="inlineStr"/>
      <c r="W1052" t="inlineStr">
        <is>
          <t>déterminé</t>
        </is>
      </c>
    </row>
    <row r="1053" ht="15" customHeight="1">
      <c r="A1053" s="154" t="inlineStr">
        <is>
          <t>Traitement thermique C1/C2</t>
        </is>
      </c>
      <c r="B1053" t="inlineStr">
        <is>
          <t>Farines animales</t>
        </is>
      </c>
      <c r="C1053" t="inlineStr">
        <is>
          <t>Viande bovine</t>
        </is>
      </c>
      <c r="D1053" t="inlineStr">
        <is>
          <t>France</t>
        </is>
      </c>
      <c r="E1053" t="inlineStr">
        <is>
          <t>2023</t>
        </is>
      </c>
      <c r="F1053" t="inlineStr">
        <is>
          <t>kt</t>
        </is>
      </c>
      <c r="G1053" t="inlineStr"/>
      <c r="H1053" t="inlineStr"/>
      <c r="I1053" t="inlineStr"/>
      <c r="J1053" t="inlineStr"/>
      <c r="K1053" t="inlineStr"/>
      <c r="L1053" t="inlineStr"/>
      <c r="M1053" t="inlineStr"/>
      <c r="N1053" t="n">
        <v>81.40000000000001</v>
      </c>
      <c r="O1053" t="inlineStr"/>
      <c r="P1053" t="inlineStr"/>
      <c r="Q1053" t="inlineStr"/>
      <c r="R1053" t="inlineStr"/>
      <c r="S1053" t="inlineStr"/>
      <c r="T1053" t="n">
        <v>0</v>
      </c>
      <c r="U1053" t="n">
        <v>500000000</v>
      </c>
      <c r="V1053" t="inlineStr"/>
      <c r="W1053" t="inlineStr">
        <is>
          <t>déterminé</t>
        </is>
      </c>
    </row>
    <row r="1054" ht="15" customHeight="1">
      <c r="A1054" s="154" t="inlineStr">
        <is>
          <t>Traitement thermique C1/C2</t>
        </is>
      </c>
      <c r="B1054" t="inlineStr">
        <is>
          <t>Graisses animales</t>
        </is>
      </c>
      <c r="C1054" t="inlineStr">
        <is>
          <t>Viande bovine</t>
        </is>
      </c>
      <c r="D1054" t="inlineStr">
        <is>
          <t>France</t>
        </is>
      </c>
      <c r="E1054" t="inlineStr">
        <is>
          <t>2023</t>
        </is>
      </c>
      <c r="F1054" t="inlineStr">
        <is>
          <t>kt</t>
        </is>
      </c>
      <c r="G1054" t="inlineStr"/>
      <c r="H1054" t="inlineStr"/>
      <c r="I1054" t="inlineStr"/>
      <c r="J1054" t="inlineStr"/>
      <c r="K1054" t="inlineStr"/>
      <c r="L1054" t="inlineStr"/>
      <c r="M1054" t="inlineStr"/>
      <c r="N1054" t="n">
        <v>30.7</v>
      </c>
      <c r="O1054" t="inlineStr"/>
      <c r="P1054" t="inlineStr"/>
      <c r="Q1054" t="inlineStr"/>
      <c r="R1054" t="inlineStr"/>
      <c r="S1054" t="inlineStr"/>
      <c r="T1054" t="n">
        <v>0</v>
      </c>
      <c r="U1054" t="n">
        <v>500000000</v>
      </c>
      <c r="V1054" t="inlineStr"/>
      <c r="W1054" t="inlineStr">
        <is>
          <t>déterminé</t>
        </is>
      </c>
    </row>
    <row r="1055" ht="15" customHeight="1">
      <c r="A1055" s="154" t="inlineStr">
        <is>
          <t>Traitement thermique C1/C2</t>
        </is>
      </c>
      <c r="B1055" t="inlineStr">
        <is>
          <t>Eau - traitement thermique</t>
        </is>
      </c>
      <c r="C1055" t="inlineStr">
        <is>
          <t>Viande bovine</t>
        </is>
      </c>
      <c r="D1055" t="inlineStr">
        <is>
          <t>France</t>
        </is>
      </c>
      <c r="E1055" t="inlineStr">
        <is>
          <t>2023</t>
        </is>
      </c>
      <c r="F1055" t="inlineStr">
        <is>
          <t>kt</t>
        </is>
      </c>
      <c r="G1055" t="inlineStr"/>
      <c r="H1055" t="inlineStr"/>
      <c r="I1055" t="inlineStr"/>
      <c r="J1055" t="inlineStr"/>
      <c r="K1055" t="inlineStr"/>
      <c r="L1055" t="inlineStr"/>
      <c r="M1055" t="inlineStr"/>
      <c r="N1055" t="n">
        <v>218</v>
      </c>
      <c r="O1055" t="inlineStr"/>
      <c r="P1055" t="inlineStr"/>
      <c r="Q1055" t="inlineStr"/>
      <c r="R1055" t="inlineStr"/>
      <c r="S1055" t="inlineStr"/>
      <c r="T1055" t="n">
        <v>0</v>
      </c>
      <c r="U1055" t="n">
        <v>500000000</v>
      </c>
      <c r="V1055" t="inlineStr"/>
      <c r="W1055" t="inlineStr">
        <is>
          <t>déterminé</t>
        </is>
      </c>
    </row>
    <row r="1056" ht="15" customHeight="1">
      <c r="A1056" s="154" t="inlineStr">
        <is>
          <t>Traitement thermique C1/C2</t>
        </is>
      </c>
      <c r="B1056" t="inlineStr">
        <is>
          <t>Farines et graisses animales</t>
        </is>
      </c>
      <c r="C1056" t="inlineStr">
        <is>
          <t>Viande bovine</t>
        </is>
      </c>
      <c r="D1056" t="inlineStr">
        <is>
          <t>France</t>
        </is>
      </c>
      <c r="E1056" t="inlineStr">
        <is>
          <t>2023</t>
        </is>
      </c>
      <c r="F1056" t="inlineStr">
        <is>
          <t>kt</t>
        </is>
      </c>
      <c r="G1056" t="inlineStr"/>
      <c r="H1056" t="inlineStr"/>
      <c r="I1056" t="inlineStr"/>
      <c r="J1056" t="inlineStr"/>
      <c r="K1056" t="inlineStr"/>
      <c r="L1056" t="inlineStr"/>
      <c r="M1056" t="inlineStr"/>
      <c r="N1056" t="n">
        <v>112</v>
      </c>
      <c r="O1056" t="inlineStr"/>
      <c r="P1056" t="inlineStr"/>
      <c r="Q1056" t="inlineStr"/>
      <c r="R1056" t="inlineStr"/>
      <c r="S1056" t="inlineStr"/>
      <c r="T1056" t="n">
        <v>0</v>
      </c>
      <c r="U1056" t="n">
        <v>500000000</v>
      </c>
      <c r="V1056" t="inlineStr"/>
      <c r="W1056" t="inlineStr">
        <is>
          <t>déterminé</t>
        </is>
      </c>
    </row>
    <row r="1057" ht="15" customHeight="1">
      <c r="A1057" s="154" t="inlineStr">
        <is>
          <t>Traitement thermique C1/C2</t>
        </is>
      </c>
      <c r="B1057" t="inlineStr">
        <is>
          <t>Produits transformés</t>
        </is>
      </c>
      <c r="C1057" t="inlineStr">
        <is>
          <t>Viande bovine</t>
        </is>
      </c>
      <c r="D1057" t="inlineStr">
        <is>
          <t>France</t>
        </is>
      </c>
      <c r="E1057" t="inlineStr">
        <is>
          <t>2023</t>
        </is>
      </c>
      <c r="F1057" t="inlineStr">
        <is>
          <t>kt</t>
        </is>
      </c>
      <c r="G1057" t="inlineStr"/>
      <c r="H1057" t="inlineStr"/>
      <c r="I1057" t="inlineStr"/>
      <c r="J1057" t="inlineStr"/>
      <c r="K1057" t="inlineStr"/>
      <c r="L1057" t="inlineStr"/>
      <c r="M1057" t="inlineStr"/>
      <c r="N1057" t="n">
        <v>112</v>
      </c>
      <c r="O1057" t="inlineStr"/>
      <c r="P1057" t="inlineStr"/>
      <c r="Q1057" t="inlineStr"/>
      <c r="R1057" t="inlineStr"/>
      <c r="S1057" t="inlineStr"/>
      <c r="T1057" t="n">
        <v>0</v>
      </c>
      <c r="U1057" t="n">
        <v>500000000</v>
      </c>
      <c r="V1057" t="inlineStr"/>
      <c r="W1057" t="inlineStr">
        <is>
          <t>déterminé</t>
        </is>
      </c>
    </row>
    <row r="1058" ht="15" customHeight="1">
      <c r="A1058" s="154" t="inlineStr">
        <is>
          <t>Traitement thermique C1/C2</t>
        </is>
      </c>
      <c r="B1058" t="inlineStr">
        <is>
          <t>Matières issues de coproduits</t>
        </is>
      </c>
      <c r="C1058" t="inlineStr">
        <is>
          <t>Viande bovine</t>
        </is>
      </c>
      <c r="D1058" t="inlineStr">
        <is>
          <t>France</t>
        </is>
      </c>
      <c r="E1058" t="inlineStr">
        <is>
          <t>2023</t>
        </is>
      </c>
      <c r="F1058" t="inlineStr">
        <is>
          <t>kt</t>
        </is>
      </c>
      <c r="G1058" t="inlineStr"/>
      <c r="H1058" t="inlineStr"/>
      <c r="I1058" t="inlineStr"/>
      <c r="J1058" t="inlineStr"/>
      <c r="K1058" t="inlineStr"/>
      <c r="L1058" t="inlineStr"/>
      <c r="M1058" t="inlineStr"/>
      <c r="N1058" t="n">
        <v>112</v>
      </c>
      <c r="O1058" t="inlineStr"/>
      <c r="P1058" t="inlineStr"/>
      <c r="Q1058" t="inlineStr"/>
      <c r="R1058" t="inlineStr"/>
      <c r="S1058" t="inlineStr"/>
      <c r="T1058" t="n">
        <v>0</v>
      </c>
      <c r="U1058" t="n">
        <v>500000000</v>
      </c>
      <c r="V1058" t="inlineStr"/>
      <c r="W1058" t="inlineStr">
        <is>
          <t>déterminé</t>
        </is>
      </c>
    </row>
    <row r="1059" ht="15" customHeight="1">
      <c r="A1059" s="154" t="inlineStr">
        <is>
          <t>Traitement thermique C1/C2</t>
        </is>
      </c>
      <c r="B1059" t="inlineStr">
        <is>
          <t>Eau</t>
        </is>
      </c>
      <c r="C1059" t="inlineStr">
        <is>
          <t>Viande bovine</t>
        </is>
      </c>
      <c r="D1059" t="inlineStr">
        <is>
          <t>France</t>
        </is>
      </c>
      <c r="E1059" t="inlineStr">
        <is>
          <t>2023</t>
        </is>
      </c>
      <c r="F1059" t="inlineStr">
        <is>
          <t>kt</t>
        </is>
      </c>
      <c r="G1059" t="inlineStr"/>
      <c r="H1059" t="inlineStr"/>
      <c r="I1059" t="inlineStr"/>
      <c r="J1059" t="inlineStr"/>
      <c r="K1059" t="inlineStr"/>
      <c r="L1059" t="inlineStr"/>
      <c r="M1059" t="inlineStr"/>
      <c r="N1059" t="n">
        <v>218</v>
      </c>
      <c r="O1059" t="inlineStr"/>
      <c r="P1059" t="inlineStr"/>
      <c r="Q1059" t="inlineStr"/>
      <c r="R1059" t="inlineStr"/>
      <c r="S1059" t="inlineStr"/>
      <c r="T1059" t="n">
        <v>0</v>
      </c>
      <c r="U1059" t="n">
        <v>500000000</v>
      </c>
      <c r="V1059" t="inlineStr"/>
      <c r="W1059" t="inlineStr">
        <is>
          <t>déterminé</t>
        </is>
      </c>
    </row>
    <row r="1060" ht="15" customHeight="1">
      <c r="A1060" s="154" t="inlineStr">
        <is>
          <t>Traitement thermique C3 et alimentaire</t>
        </is>
      </c>
      <c r="B1060" t="inlineStr">
        <is>
          <t>Protéines animales transformées</t>
        </is>
      </c>
      <c r="C1060" t="inlineStr">
        <is>
          <t>Viande bovine</t>
        </is>
      </c>
      <c r="D1060" t="inlineStr">
        <is>
          <t>France</t>
        </is>
      </c>
      <c r="E1060" t="inlineStr">
        <is>
          <t>2023</t>
        </is>
      </c>
      <c r="F1060" t="inlineStr">
        <is>
          <t>kt</t>
        </is>
      </c>
      <c r="G1060" t="inlineStr"/>
      <c r="H1060" t="inlineStr"/>
      <c r="I1060" t="inlineStr"/>
      <c r="J1060" t="inlineStr"/>
      <c r="K1060" t="inlineStr"/>
      <c r="L1060" t="inlineStr"/>
      <c r="M1060" t="inlineStr"/>
      <c r="N1060" t="n">
        <v>250</v>
      </c>
      <c r="O1060" t="inlineStr"/>
      <c r="P1060" t="inlineStr"/>
      <c r="Q1060" t="inlineStr"/>
      <c r="R1060" t="inlineStr"/>
      <c r="S1060" t="inlineStr"/>
      <c r="T1060" t="n">
        <v>0</v>
      </c>
      <c r="U1060" t="n">
        <v>500000000</v>
      </c>
      <c r="V1060" t="inlineStr"/>
      <c r="W1060" t="inlineStr">
        <is>
          <t>déterminé</t>
        </is>
      </c>
    </row>
    <row r="1061" ht="15" customHeight="1">
      <c r="A1061" s="154" t="inlineStr">
        <is>
          <t>Traitement thermique C3 et alimentaire</t>
        </is>
      </c>
      <c r="B1061" t="inlineStr">
        <is>
          <t>Corps gras animaux</t>
        </is>
      </c>
      <c r="C1061" t="inlineStr">
        <is>
          <t>Viande bovine</t>
        </is>
      </c>
      <c r="D1061" t="inlineStr">
        <is>
          <t>France</t>
        </is>
      </c>
      <c r="E1061" t="inlineStr">
        <is>
          <t>2023</t>
        </is>
      </c>
      <c r="F1061" t="inlineStr">
        <is>
          <t>kt</t>
        </is>
      </c>
      <c r="G1061" t="inlineStr"/>
      <c r="H1061" t="inlineStr"/>
      <c r="I1061" t="inlineStr"/>
      <c r="J1061" t="inlineStr"/>
      <c r="K1061" t="inlineStr"/>
      <c r="L1061" t="inlineStr"/>
      <c r="M1061" t="inlineStr"/>
      <c r="N1061" t="n">
        <v>147</v>
      </c>
      <c r="O1061" t="inlineStr"/>
      <c r="P1061" t="inlineStr"/>
      <c r="Q1061" t="inlineStr"/>
      <c r="R1061" t="inlineStr"/>
      <c r="S1061" t="inlineStr"/>
      <c r="T1061" t="n">
        <v>0</v>
      </c>
      <c r="U1061" t="n">
        <v>500000000</v>
      </c>
      <c r="V1061" t="inlineStr"/>
      <c r="W1061" t="inlineStr">
        <is>
          <t>déterminé</t>
        </is>
      </c>
    </row>
    <row r="1062" ht="15" customHeight="1">
      <c r="A1062" s="154" t="inlineStr">
        <is>
          <t>Traitement thermique C3 et alimentaire</t>
        </is>
      </c>
      <c r="B1062" t="inlineStr">
        <is>
          <t>Eau - traitement thermique</t>
        </is>
      </c>
      <c r="C1062" t="inlineStr">
        <is>
          <t>Viande bovine</t>
        </is>
      </c>
      <c r="D1062" t="inlineStr">
        <is>
          <t>France</t>
        </is>
      </c>
      <c r="E1062" t="inlineStr">
        <is>
          <t>2023</t>
        </is>
      </c>
      <c r="F1062" t="inlineStr">
        <is>
          <t>kt</t>
        </is>
      </c>
      <c r="G1062" t="inlineStr"/>
      <c r="H1062" t="inlineStr"/>
      <c r="I1062" t="inlineStr"/>
      <c r="J1062" t="inlineStr"/>
      <c r="K1062" t="inlineStr"/>
      <c r="L1062" t="inlineStr"/>
      <c r="M1062" t="inlineStr"/>
      <c r="N1062" t="n">
        <v>250</v>
      </c>
      <c r="O1062" t="inlineStr"/>
      <c r="P1062" t="inlineStr"/>
      <c r="Q1062" t="inlineStr"/>
      <c r="R1062" t="inlineStr"/>
      <c r="S1062" t="inlineStr"/>
      <c r="T1062" t="n">
        <v>0</v>
      </c>
      <c r="U1062" t="n">
        <v>500000000</v>
      </c>
      <c r="V1062" t="inlineStr"/>
      <c r="W1062" t="inlineStr">
        <is>
          <t>déterminé</t>
        </is>
      </c>
    </row>
    <row r="1063" ht="15" customHeight="1">
      <c r="A1063" s="154" t="inlineStr">
        <is>
          <t>Traitement thermique C3 et alimentaire</t>
        </is>
      </c>
      <c r="B1063" t="inlineStr">
        <is>
          <t>PAT et CGA</t>
        </is>
      </c>
      <c r="C1063" t="inlineStr">
        <is>
          <t>Viande bovine</t>
        </is>
      </c>
      <c r="D1063" t="inlineStr">
        <is>
          <t>France</t>
        </is>
      </c>
      <c r="E1063" t="inlineStr">
        <is>
          <t>2023</t>
        </is>
      </c>
      <c r="F1063" t="inlineStr">
        <is>
          <t>kt</t>
        </is>
      </c>
      <c r="G1063" t="inlineStr"/>
      <c r="H1063" t="inlineStr"/>
      <c r="I1063" t="inlineStr"/>
      <c r="J1063" t="inlineStr"/>
      <c r="K1063" t="inlineStr"/>
      <c r="L1063" t="inlineStr"/>
      <c r="M1063" t="inlineStr"/>
      <c r="N1063" t="n">
        <v>397</v>
      </c>
      <c r="O1063" t="inlineStr"/>
      <c r="P1063" t="inlineStr"/>
      <c r="Q1063" t="inlineStr"/>
      <c r="R1063" t="inlineStr"/>
      <c r="S1063" t="inlineStr"/>
      <c r="T1063" t="n">
        <v>0</v>
      </c>
      <c r="U1063" t="n">
        <v>500000000</v>
      </c>
      <c r="V1063" t="inlineStr"/>
      <c r="W1063" t="inlineStr">
        <is>
          <t>déterminé</t>
        </is>
      </c>
    </row>
    <row r="1064" ht="15" customHeight="1">
      <c r="A1064" s="154" t="inlineStr">
        <is>
          <t>Traitement thermique C3 et alimentaire</t>
        </is>
      </c>
      <c r="B1064" t="inlineStr">
        <is>
          <t>Produits transformés</t>
        </is>
      </c>
      <c r="C1064" t="inlineStr">
        <is>
          <t>Viande bovine</t>
        </is>
      </c>
      <c r="D1064" t="inlineStr">
        <is>
          <t>France</t>
        </is>
      </c>
      <c r="E1064" t="inlineStr">
        <is>
          <t>2023</t>
        </is>
      </c>
      <c r="F1064" t="inlineStr">
        <is>
          <t>kt</t>
        </is>
      </c>
      <c r="G1064" t="inlineStr"/>
      <c r="H1064" t="inlineStr"/>
      <c r="I1064" t="inlineStr"/>
      <c r="J1064" t="inlineStr"/>
      <c r="K1064" t="inlineStr"/>
      <c r="L1064" t="inlineStr"/>
      <c r="M1064" t="inlineStr"/>
      <c r="N1064" t="n">
        <v>397</v>
      </c>
      <c r="O1064" t="inlineStr"/>
      <c r="P1064" t="inlineStr"/>
      <c r="Q1064" t="inlineStr"/>
      <c r="R1064" t="inlineStr"/>
      <c r="S1064" t="inlineStr"/>
      <c r="T1064" t="n">
        <v>0</v>
      </c>
      <c r="U1064" t="n">
        <v>500000000</v>
      </c>
      <c r="V1064" t="inlineStr"/>
      <c r="W1064" t="inlineStr">
        <is>
          <t>déterminé</t>
        </is>
      </c>
    </row>
    <row r="1065" ht="15" customHeight="1">
      <c r="A1065" s="154" t="inlineStr">
        <is>
          <t>Traitement thermique C3 et alimentaire</t>
        </is>
      </c>
      <c r="B1065" t="inlineStr">
        <is>
          <t>Matières issues de coproduits</t>
        </is>
      </c>
      <c r="C1065" t="inlineStr">
        <is>
          <t>Viande bovine</t>
        </is>
      </c>
      <c r="D1065" t="inlineStr">
        <is>
          <t>France</t>
        </is>
      </c>
      <c r="E1065" t="inlineStr">
        <is>
          <t>2023</t>
        </is>
      </c>
      <c r="F1065" t="inlineStr">
        <is>
          <t>kt</t>
        </is>
      </c>
      <c r="G1065" t="inlineStr"/>
      <c r="H1065" t="inlineStr"/>
      <c r="I1065" t="inlineStr"/>
      <c r="J1065" t="inlineStr"/>
      <c r="K1065" t="inlineStr"/>
      <c r="L1065" t="inlineStr"/>
      <c r="M1065" t="inlineStr"/>
      <c r="N1065" t="n">
        <v>397</v>
      </c>
      <c r="O1065" t="inlineStr"/>
      <c r="P1065" t="inlineStr"/>
      <c r="Q1065" t="inlineStr"/>
      <c r="R1065" t="inlineStr"/>
      <c r="S1065" t="inlineStr"/>
      <c r="T1065" t="n">
        <v>0</v>
      </c>
      <c r="U1065" t="n">
        <v>500000000</v>
      </c>
      <c r="V1065" t="inlineStr"/>
      <c r="W1065" t="inlineStr">
        <is>
          <t>déterminé</t>
        </is>
      </c>
    </row>
    <row r="1066" ht="15" customHeight="1">
      <c r="A1066" s="154" t="inlineStr">
        <is>
          <t>Traitement thermique C3 et alimentaire</t>
        </is>
      </c>
      <c r="B1066" t="inlineStr">
        <is>
          <t>Eau</t>
        </is>
      </c>
      <c r="C1066" t="inlineStr">
        <is>
          <t>Viande bovine</t>
        </is>
      </c>
      <c r="D1066" t="inlineStr">
        <is>
          <t>France</t>
        </is>
      </c>
      <c r="E1066" t="inlineStr">
        <is>
          <t>2023</t>
        </is>
      </c>
      <c r="F1066" t="inlineStr">
        <is>
          <t>kt</t>
        </is>
      </c>
      <c r="G1066" t="inlineStr"/>
      <c r="H1066" t="inlineStr"/>
      <c r="I1066" t="inlineStr"/>
      <c r="J1066" t="inlineStr"/>
      <c r="K1066" t="inlineStr"/>
      <c r="L1066" t="inlineStr"/>
      <c r="M1066" t="inlineStr"/>
      <c r="N1066" t="n">
        <v>250</v>
      </c>
      <c r="O1066" t="inlineStr"/>
      <c r="P1066" t="inlineStr"/>
      <c r="Q1066" t="inlineStr"/>
      <c r="R1066" t="inlineStr"/>
      <c r="S1066" t="inlineStr"/>
      <c r="T1066" t="n">
        <v>0</v>
      </c>
      <c r="U1066" t="n">
        <v>500000000</v>
      </c>
      <c r="V1066" t="inlineStr"/>
      <c r="W1066" t="inlineStr">
        <is>
          <t>déterminé</t>
        </is>
      </c>
    </row>
    <row r="1067" ht="15" customHeight="1">
      <c r="A1067" s="154" t="inlineStr">
        <is>
          <t>Import</t>
        </is>
      </c>
      <c r="B1067" t="inlineStr">
        <is>
          <t>Veaux</t>
        </is>
      </c>
      <c r="C1067" t="inlineStr">
        <is>
          <t>Viande bovine</t>
        </is>
      </c>
      <c r="D1067" t="inlineStr">
        <is>
          <t>France</t>
        </is>
      </c>
      <c r="E1067" t="inlineStr">
        <is>
          <t>2023</t>
        </is>
      </c>
      <c r="F1067" t="inlineStr">
        <is>
          <t>kt</t>
        </is>
      </c>
      <c r="G1067" t="inlineStr">
        <is>
          <t>Importation de veaux = 8  (Agreste - Statistique Agricole Annuelle - SSP)</t>
        </is>
      </c>
      <c r="H1067" t="inlineStr">
        <is>
          <t>Agreste - Statistique Agricole Annuelle - SSP</t>
        </is>
      </c>
      <c r="I1067" t="inlineStr"/>
      <c r="J1067" t="inlineStr">
        <is>
          <t>Volume</t>
        </is>
      </c>
      <c r="K1067" t="inlineStr">
        <is>
          <t>Importation de veaux</t>
        </is>
      </c>
      <c r="L1067" t="inlineStr">
        <is>
          <t>Echanges - AGRESTE</t>
        </is>
      </c>
      <c r="M1067" t="inlineStr">
        <is>
          <t>Très élevée</t>
        </is>
      </c>
      <c r="N1067" t="n">
        <v>8</v>
      </c>
      <c r="O1067" t="inlineStr"/>
      <c r="P1067" t="inlineStr"/>
      <c r="Q1067" t="n">
        <v>8</v>
      </c>
      <c r="R1067" t="n">
        <v>0.4</v>
      </c>
      <c r="S1067" t="n">
        <v>0.1</v>
      </c>
      <c r="T1067" t="n">
        <v>0</v>
      </c>
      <c r="U1067" t="n">
        <v>500000000</v>
      </c>
      <c r="V1067" t="n">
        <v>0</v>
      </c>
      <c r="W1067" t="inlineStr">
        <is>
          <t>mesuré</t>
        </is>
      </c>
    </row>
    <row r="1068" ht="15" customHeight="1">
      <c r="A1068" s="154" t="inlineStr">
        <is>
          <t>Import</t>
        </is>
      </c>
      <c r="B1068" t="inlineStr">
        <is>
          <t>Gros bovins</t>
        </is>
      </c>
      <c r="C1068" t="inlineStr">
        <is>
          <t>Viande bovine</t>
        </is>
      </c>
      <c r="D1068" t="inlineStr">
        <is>
          <t>France</t>
        </is>
      </c>
      <c r="E1068" t="inlineStr">
        <is>
          <t>2023</t>
        </is>
      </c>
      <c r="F1068" t="inlineStr">
        <is>
          <t>kt</t>
        </is>
      </c>
      <c r="G1068" t="inlineStr">
        <is>
          <t>Importation de gros bovins = 1  (Agreste - Statistique Agricole Annuelle - SSP)</t>
        </is>
      </c>
      <c r="H1068" t="inlineStr">
        <is>
          <t>Agreste - Statistique Agricole Annuelle - SSP</t>
        </is>
      </c>
      <c r="I1068" t="inlineStr"/>
      <c r="J1068" t="inlineStr">
        <is>
          <t>Volume</t>
        </is>
      </c>
      <c r="K1068" t="inlineStr">
        <is>
          <t>Importation de gros bovins</t>
        </is>
      </c>
      <c r="L1068" t="inlineStr">
        <is>
          <t>Echanges - AGRESTE</t>
        </is>
      </c>
      <c r="M1068" t="inlineStr">
        <is>
          <t>Très élevée</t>
        </is>
      </c>
      <c r="N1068" t="n">
        <v>0.76</v>
      </c>
      <c r="O1068" t="inlineStr"/>
      <c r="P1068" t="inlineStr"/>
      <c r="Q1068" t="n">
        <v>0.76</v>
      </c>
      <c r="R1068" t="n">
        <v>0.04</v>
      </c>
      <c r="S1068" t="n">
        <v>0.1</v>
      </c>
      <c r="T1068" t="n">
        <v>0</v>
      </c>
      <c r="U1068" t="n">
        <v>500000000</v>
      </c>
      <c r="V1068" t="n">
        <v>0</v>
      </c>
      <c r="W1068" t="inlineStr">
        <is>
          <t>mesuré</t>
        </is>
      </c>
    </row>
    <row r="1069" ht="15" customHeight="1">
      <c r="A1069" s="154" t="inlineStr">
        <is>
          <t>Import</t>
        </is>
      </c>
      <c r="B1069" t="inlineStr">
        <is>
          <t>Carcasses, fraîches</t>
        </is>
      </c>
      <c r="C1069" t="inlineStr">
        <is>
          <t>Viande bovine</t>
        </is>
      </c>
      <c r="D1069" t="inlineStr">
        <is>
          <t>France</t>
        </is>
      </c>
      <c r="E1069" t="inlineStr">
        <is>
          <t>2023</t>
        </is>
      </c>
      <c r="F1069" t="inlineStr">
        <is>
          <t>kt</t>
        </is>
      </c>
      <c r="G1069" t="inlineStr">
        <is>
          <t>Importation de carcasses fraîches = 37  (Douanes - Eurostat)</t>
        </is>
      </c>
      <c r="H1069" t="inlineStr">
        <is>
          <t>Douanes - Eurostat</t>
        </is>
      </c>
      <c r="I1069" t="inlineStr">
        <is>
          <t>Les échanges de carcasses congelées sont négligés</t>
        </is>
      </c>
      <c r="J1069" t="inlineStr">
        <is>
          <t>Volume</t>
        </is>
      </c>
      <c r="K1069" t="inlineStr">
        <is>
          <t>Importation de carcasses fraîches</t>
        </is>
      </c>
      <c r="L1069" t="inlineStr">
        <is>
          <t>Echanges - Eurostat</t>
        </is>
      </c>
      <c r="M1069" t="inlineStr">
        <is>
          <t>Très élevée</t>
        </is>
      </c>
      <c r="N1069" t="n">
        <v>37</v>
      </c>
      <c r="O1069" t="inlineStr"/>
      <c r="P1069" t="inlineStr"/>
      <c r="Q1069" t="n">
        <v>37</v>
      </c>
      <c r="R1069" t="n">
        <v>1.85</v>
      </c>
      <c r="S1069" t="n">
        <v>0.1</v>
      </c>
      <c r="T1069" t="n">
        <v>0</v>
      </c>
      <c r="U1069" t="n">
        <v>500000000</v>
      </c>
      <c r="V1069" t="n">
        <v>0</v>
      </c>
      <c r="W1069" t="inlineStr">
        <is>
          <t>mesuré</t>
        </is>
      </c>
    </row>
    <row r="1070" ht="15" customHeight="1">
      <c r="A1070" s="154" t="inlineStr">
        <is>
          <t>Import</t>
        </is>
      </c>
      <c r="B1070" t="inlineStr">
        <is>
          <t>Morceaux, frais</t>
        </is>
      </c>
      <c r="C1070" t="inlineStr">
        <is>
          <t>Viande bovine</t>
        </is>
      </c>
      <c r="D1070" t="inlineStr">
        <is>
          <t>France</t>
        </is>
      </c>
      <c r="E1070" t="inlineStr">
        <is>
          <t>2023</t>
        </is>
      </c>
      <c r="F1070" t="inlineStr">
        <is>
          <t>kt</t>
        </is>
      </c>
      <c r="G1070" t="inlineStr">
        <is>
          <t>Importation de morceaux frais = 157  (Douanes - Eurostat)</t>
        </is>
      </c>
      <c r="H1070" t="inlineStr">
        <is>
          <t>Douanes - Eurostat</t>
        </is>
      </c>
      <c r="I1070" t="inlineStr"/>
      <c r="J1070" t="inlineStr">
        <is>
          <t>Volume</t>
        </is>
      </c>
      <c r="K1070" t="inlineStr">
        <is>
          <t>Importation de morceaux frais</t>
        </is>
      </c>
      <c r="L1070" t="inlineStr">
        <is>
          <t>Echanges - Eurostat</t>
        </is>
      </c>
      <c r="M1070" t="inlineStr">
        <is>
          <t>Très élevée</t>
        </is>
      </c>
      <c r="N1070" t="n">
        <v>157</v>
      </c>
      <c r="O1070" t="inlineStr"/>
      <c r="P1070" t="inlineStr"/>
      <c r="Q1070" t="n">
        <v>156.81</v>
      </c>
      <c r="R1070" t="n">
        <v>7.84</v>
      </c>
      <c r="S1070" t="n">
        <v>0.1</v>
      </c>
      <c r="T1070" t="n">
        <v>0</v>
      </c>
      <c r="U1070" t="n">
        <v>500000000</v>
      </c>
      <c r="V1070" t="n">
        <v>0</v>
      </c>
      <c r="W1070" t="inlineStr">
        <is>
          <t>mesuré</t>
        </is>
      </c>
    </row>
    <row r="1071" ht="15" customHeight="1">
      <c r="A1071" s="154" t="inlineStr">
        <is>
          <t>Import</t>
        </is>
      </c>
      <c r="B1071" t="inlineStr">
        <is>
          <t>Morceaux, congelés</t>
        </is>
      </c>
      <c r="C1071" t="inlineStr">
        <is>
          <t>Viande bovine</t>
        </is>
      </c>
      <c r="D1071" t="inlineStr">
        <is>
          <t>France</t>
        </is>
      </c>
      <c r="E1071" t="inlineStr">
        <is>
          <t>2023</t>
        </is>
      </c>
      <c r="F1071" t="inlineStr">
        <is>
          <t>kt</t>
        </is>
      </c>
      <c r="G1071" t="inlineStr">
        <is>
          <t>Importation de morceaux congelés = 78  (Douanes - Eurostat)</t>
        </is>
      </c>
      <c r="H1071" t="inlineStr">
        <is>
          <t>Douanes - Eurostat</t>
        </is>
      </c>
      <c r="I1071" t="inlineStr"/>
      <c r="J1071" t="inlineStr">
        <is>
          <t>Volume</t>
        </is>
      </c>
      <c r="K1071" t="inlineStr">
        <is>
          <t>Importation de morceaux congelés</t>
        </is>
      </c>
      <c r="L1071" t="inlineStr">
        <is>
          <t>Echanges - Eurostat</t>
        </is>
      </c>
      <c r="M1071" t="inlineStr">
        <is>
          <t>Très élevée</t>
        </is>
      </c>
      <c r="N1071" t="n">
        <v>78.40000000000001</v>
      </c>
      <c r="O1071" t="inlineStr"/>
      <c r="P1071" t="inlineStr"/>
      <c r="Q1071" t="n">
        <v>78.40000000000001</v>
      </c>
      <c r="R1071" t="n">
        <v>3.92</v>
      </c>
      <c r="S1071" t="n">
        <v>0.1</v>
      </c>
      <c r="T1071" t="n">
        <v>0</v>
      </c>
      <c r="U1071" t="n">
        <v>500000000</v>
      </c>
      <c r="V1071" t="n">
        <v>0</v>
      </c>
      <c r="W1071" t="inlineStr">
        <is>
          <t>mesuré</t>
        </is>
      </c>
    </row>
    <row r="1072" ht="15" customHeight="1">
      <c r="A1072" s="154" t="inlineStr">
        <is>
          <t>Import</t>
        </is>
      </c>
      <c r="B1072" t="inlineStr">
        <is>
          <t>Abats</t>
        </is>
      </c>
      <c r="C1072" t="inlineStr">
        <is>
          <t>Viande bovine</t>
        </is>
      </c>
      <c r="D1072" t="inlineStr">
        <is>
          <t>France</t>
        </is>
      </c>
      <c r="E1072" t="inlineStr">
        <is>
          <t>2023</t>
        </is>
      </c>
      <c r="F1072" t="inlineStr">
        <is>
          <t>kt</t>
        </is>
      </c>
      <c r="G1072" t="inlineStr">
        <is>
          <t>Importation d'abats = 29  (Douanes - Eurostat)</t>
        </is>
      </c>
      <c r="H1072" t="inlineStr">
        <is>
          <t>Douanes - Eurostat</t>
        </is>
      </c>
      <c r="I1072" t="inlineStr"/>
      <c r="J1072" t="inlineStr">
        <is>
          <t>Volume</t>
        </is>
      </c>
      <c r="K1072" t="inlineStr">
        <is>
          <t>Importation d'abats</t>
        </is>
      </c>
      <c r="L1072" t="inlineStr">
        <is>
          <t>Echanges - Eurostat</t>
        </is>
      </c>
      <c r="M1072" t="inlineStr">
        <is>
          <t>Très élevée</t>
        </is>
      </c>
      <c r="N1072" t="n">
        <v>29.3</v>
      </c>
      <c r="O1072" t="inlineStr"/>
      <c r="P1072" t="inlineStr"/>
      <c r="Q1072" t="n">
        <v>29.33</v>
      </c>
      <c r="R1072" t="n">
        <v>1.47</v>
      </c>
      <c r="S1072" t="n">
        <v>0.1</v>
      </c>
      <c r="T1072" t="n">
        <v>0</v>
      </c>
      <c r="U1072" t="n">
        <v>500000000</v>
      </c>
      <c r="V1072" t="n">
        <v>0</v>
      </c>
      <c r="W1072" t="inlineStr">
        <is>
          <t>mesuré</t>
        </is>
      </c>
    </row>
    <row r="1073" ht="15" customHeight="1">
      <c r="A1073" s="154" t="inlineStr">
        <is>
          <t>Import</t>
        </is>
      </c>
      <c r="B1073" t="inlineStr">
        <is>
          <t>C3 et alimentaire</t>
        </is>
      </c>
      <c r="C1073" t="inlineStr">
        <is>
          <t>Viande bovine</t>
        </is>
      </c>
      <c r="D1073" t="inlineStr">
        <is>
          <t>France</t>
        </is>
      </c>
      <c r="E1073" t="inlineStr">
        <is>
          <t>2023</t>
        </is>
      </c>
      <c r="F1073" t="inlineStr">
        <is>
          <t>kt</t>
        </is>
      </c>
      <c r="G1073" t="inlineStr">
        <is>
          <t>Importation de coproduits C3 et alimentaire = 13  (Douanes - Eurostat)</t>
        </is>
      </c>
      <c r="H1073" t="inlineStr">
        <is>
          <t>Douanes - Eurostat</t>
        </is>
      </c>
      <c r="I1073" t="inlineStr">
        <is>
          <t>Statistique comprenant également les ovins et caprins = extrapolation à partir de la production de C3 de chaque espèce</t>
        </is>
      </c>
      <c r="J1073" t="inlineStr">
        <is>
          <t>Volume</t>
        </is>
      </c>
      <c r="K1073" t="inlineStr">
        <is>
          <t>Importation de coproduits C3 et alimentaire</t>
        </is>
      </c>
      <c r="L1073" t="inlineStr">
        <is>
          <t>Echanges - Eurostat</t>
        </is>
      </c>
      <c r="M1073" t="inlineStr">
        <is>
          <t>Moyenne</t>
        </is>
      </c>
      <c r="N1073" t="n">
        <v>13.1</v>
      </c>
      <c r="O1073" t="inlineStr"/>
      <c r="P1073" t="inlineStr"/>
      <c r="Q1073" t="n">
        <v>13.14</v>
      </c>
      <c r="R1073" t="n">
        <v>0.66</v>
      </c>
      <c r="S1073" t="n">
        <v>0.1</v>
      </c>
      <c r="T1073" t="n">
        <v>0</v>
      </c>
      <c r="U1073" t="n">
        <v>500000000</v>
      </c>
      <c r="V1073" t="n">
        <v>0</v>
      </c>
      <c r="W1073" t="inlineStr">
        <is>
          <t>mesuré</t>
        </is>
      </c>
    </row>
    <row r="1074" ht="15" customHeight="1">
      <c r="A1074" s="154" t="inlineStr">
        <is>
          <t>Import</t>
        </is>
      </c>
      <c r="B1074" t="inlineStr">
        <is>
          <t>Viande de veaux</t>
        </is>
      </c>
      <c r="C1074" t="inlineStr">
        <is>
          <t>Viande bovine</t>
        </is>
      </c>
      <c r="D1074" t="inlineStr">
        <is>
          <t>France</t>
        </is>
      </c>
      <c r="E1074" t="inlineStr">
        <is>
          <t>2023</t>
        </is>
      </c>
      <c r="F1074" t="inlineStr">
        <is>
          <t>kt</t>
        </is>
      </c>
      <c r="G1074" t="inlineStr"/>
      <c r="H1074" t="inlineStr"/>
      <c r="I1074" t="inlineStr"/>
      <c r="J1074" t="inlineStr"/>
      <c r="K1074" t="inlineStr"/>
      <c r="L1074" t="inlineStr"/>
      <c r="M1074" t="inlineStr"/>
      <c r="N1074" t="n">
        <v>68.40000000000001</v>
      </c>
      <c r="O1074" t="inlineStr"/>
      <c r="P1074" t="inlineStr"/>
      <c r="Q1074" t="inlineStr"/>
      <c r="R1074" t="inlineStr"/>
      <c r="S1074" t="inlineStr"/>
      <c r="T1074" t="n">
        <v>0</v>
      </c>
      <c r="U1074" t="n">
        <v>500000000</v>
      </c>
      <c r="V1074" t="inlineStr"/>
      <c r="W1074" t="inlineStr">
        <is>
          <t>déterminé</t>
        </is>
      </c>
    </row>
    <row r="1075" ht="15" customHeight="1">
      <c r="A1075" s="154" t="inlineStr">
        <is>
          <t>Import</t>
        </is>
      </c>
      <c r="B1075" t="inlineStr">
        <is>
          <t>Viande de gros bovins</t>
        </is>
      </c>
      <c r="C1075" t="inlineStr">
        <is>
          <t>Viande bovine</t>
        </is>
      </c>
      <c r="D1075" t="inlineStr">
        <is>
          <t>France</t>
        </is>
      </c>
      <c r="E1075" t="inlineStr">
        <is>
          <t>2023</t>
        </is>
      </c>
      <c r="F1075" t="inlineStr">
        <is>
          <t>kt</t>
        </is>
      </c>
      <c r="G1075" t="inlineStr">
        <is>
          <t>Part de viande de gros bovins importée = 25,48 % (Où va le bœuf ? - Idele)</t>
        </is>
      </c>
      <c r="H1075" t="inlineStr">
        <is>
          <t>Où va le bœuf ? - Idele</t>
        </is>
      </c>
      <c r="I1075" t="inlineStr">
        <is>
          <t>Utilisation de la répartition de 2022, en tec</t>
        </is>
      </c>
      <c r="J1075" t="inlineStr">
        <is>
          <t>Répartition</t>
        </is>
      </c>
      <c r="K1075" t="inlineStr">
        <is>
          <t>Part de viande de gros bovins importée</t>
        </is>
      </c>
      <c r="L1075" t="inlineStr">
        <is>
          <t>Consommation - IDELE</t>
        </is>
      </c>
      <c r="M1075" t="inlineStr">
        <is>
          <t>0</t>
        </is>
      </c>
      <c r="N1075" t="n">
        <v>204</v>
      </c>
      <c r="O1075" t="inlineStr"/>
      <c r="P1075" t="inlineStr"/>
      <c r="Q1075" t="inlineStr"/>
      <c r="R1075" t="inlineStr"/>
      <c r="S1075" t="inlineStr"/>
      <c r="T1075" t="n">
        <v>0</v>
      </c>
      <c r="U1075" t="n">
        <v>500000000</v>
      </c>
      <c r="V1075" t="inlineStr"/>
      <c r="W1075" t="inlineStr">
        <is>
          <t>déterminé</t>
        </is>
      </c>
    </row>
    <row r="1076" ht="15" customHeight="1">
      <c r="A1076" s="154" t="inlineStr">
        <is>
          <t>Import</t>
        </is>
      </c>
      <c r="B1076" t="inlineStr">
        <is>
          <t>Bovins</t>
        </is>
      </c>
      <c r="C1076" t="inlineStr">
        <is>
          <t>Viande bovine</t>
        </is>
      </c>
      <c r="D1076" t="inlineStr">
        <is>
          <t>France</t>
        </is>
      </c>
      <c r="E1076" t="inlineStr">
        <is>
          <t>2023</t>
        </is>
      </c>
      <c r="F1076" t="inlineStr">
        <is>
          <t>kt</t>
        </is>
      </c>
      <c r="G1076" t="inlineStr"/>
      <c r="H1076" t="inlineStr"/>
      <c r="I1076" t="inlineStr"/>
      <c r="J1076" t="inlineStr"/>
      <c r="K1076" t="inlineStr"/>
      <c r="L1076" t="inlineStr"/>
      <c r="M1076" t="inlineStr"/>
      <c r="N1076" t="n">
        <v>8.76</v>
      </c>
      <c r="O1076" t="inlineStr"/>
      <c r="P1076" t="inlineStr"/>
      <c r="Q1076" t="inlineStr"/>
      <c r="R1076" t="inlineStr"/>
      <c r="S1076" t="inlineStr"/>
      <c r="T1076" t="n">
        <v>0</v>
      </c>
      <c r="U1076" t="n">
        <v>500000000</v>
      </c>
      <c r="V1076" t="inlineStr"/>
      <c r="W1076" t="inlineStr">
        <is>
          <t>déterminé</t>
        </is>
      </c>
    </row>
    <row r="1077" ht="15" customHeight="1">
      <c r="A1077" s="154" t="inlineStr">
        <is>
          <t>Import</t>
        </is>
      </c>
      <c r="B1077" t="inlineStr">
        <is>
          <t>Carcasses</t>
        </is>
      </c>
      <c r="C1077" t="inlineStr">
        <is>
          <t>Viande bovine</t>
        </is>
      </c>
      <c r="D1077" t="inlineStr">
        <is>
          <t>France</t>
        </is>
      </c>
      <c r="E1077" t="inlineStr">
        <is>
          <t>2023</t>
        </is>
      </c>
      <c r="F1077" t="inlineStr">
        <is>
          <t>kt</t>
        </is>
      </c>
      <c r="G1077" t="inlineStr"/>
      <c r="H1077" t="inlineStr"/>
      <c r="I1077" t="inlineStr"/>
      <c r="J1077" t="inlineStr"/>
      <c r="K1077" t="inlineStr"/>
      <c r="L1077" t="inlineStr"/>
      <c r="M1077" t="inlineStr"/>
      <c r="N1077" t="n">
        <v>37</v>
      </c>
      <c r="O1077" t="inlineStr"/>
      <c r="P1077" t="inlineStr"/>
      <c r="Q1077" t="inlineStr"/>
      <c r="R1077" t="inlineStr"/>
      <c r="S1077" t="inlineStr"/>
      <c r="T1077" t="n">
        <v>0</v>
      </c>
      <c r="U1077" t="n">
        <v>500000000</v>
      </c>
      <c r="V1077" t="inlineStr"/>
      <c r="W1077" t="inlineStr">
        <is>
          <t>déterminé</t>
        </is>
      </c>
    </row>
    <row r="1078" ht="15" customHeight="1">
      <c r="A1078" s="154" t="inlineStr">
        <is>
          <t>Import</t>
        </is>
      </c>
      <c r="B1078" t="inlineStr">
        <is>
          <t>Viande</t>
        </is>
      </c>
      <c r="C1078" t="inlineStr">
        <is>
          <t>Viande bovine</t>
        </is>
      </c>
      <c r="D1078" t="inlineStr">
        <is>
          <t>France</t>
        </is>
      </c>
      <c r="E1078" t="inlineStr">
        <is>
          <t>2023</t>
        </is>
      </c>
      <c r="F1078" t="inlineStr">
        <is>
          <t>kt</t>
        </is>
      </c>
      <c r="G1078" t="inlineStr"/>
      <c r="H1078" t="inlineStr"/>
      <c r="I1078" t="inlineStr"/>
      <c r="J1078" t="inlineStr"/>
      <c r="K1078" t="inlineStr"/>
      <c r="L1078" t="inlineStr"/>
      <c r="M1078" t="inlineStr"/>
      <c r="N1078" t="n">
        <v>272</v>
      </c>
      <c r="O1078" t="inlineStr"/>
      <c r="P1078" t="inlineStr"/>
      <c r="Q1078" t="inlineStr"/>
      <c r="R1078" t="inlineStr"/>
      <c r="S1078" t="inlineStr"/>
      <c r="T1078" t="n">
        <v>0</v>
      </c>
      <c r="U1078" t="n">
        <v>500000000</v>
      </c>
      <c r="V1078" t="inlineStr"/>
      <c r="W1078" t="inlineStr">
        <is>
          <t>déterminé</t>
        </is>
      </c>
    </row>
    <row r="1079" ht="15" customHeight="1">
      <c r="A1079" s="154" t="inlineStr">
        <is>
          <t>Import</t>
        </is>
      </c>
      <c r="B1079" t="inlineStr">
        <is>
          <t>Morceaux</t>
        </is>
      </c>
      <c r="C1079" t="inlineStr">
        <is>
          <t>Viande bovine</t>
        </is>
      </c>
      <c r="D1079" t="inlineStr">
        <is>
          <t>France</t>
        </is>
      </c>
      <c r="E1079" t="inlineStr">
        <is>
          <t>2023</t>
        </is>
      </c>
      <c r="F1079" t="inlineStr">
        <is>
          <t>kt</t>
        </is>
      </c>
      <c r="G1079" t="inlineStr"/>
      <c r="H1079" t="inlineStr"/>
      <c r="I1079" t="inlineStr"/>
      <c r="J1079" t="inlineStr"/>
      <c r="K1079" t="inlineStr"/>
      <c r="L1079" t="inlineStr"/>
      <c r="M1079" t="inlineStr"/>
      <c r="N1079" t="n">
        <v>235</v>
      </c>
      <c r="O1079" t="inlineStr"/>
      <c r="P1079" t="inlineStr"/>
      <c r="Q1079" t="inlineStr"/>
      <c r="R1079" t="inlineStr"/>
      <c r="S1079" t="inlineStr"/>
      <c r="T1079" t="n">
        <v>0</v>
      </c>
      <c r="U1079" t="n">
        <v>500000000</v>
      </c>
      <c r="V1079" t="inlineStr"/>
      <c r="W1079" t="inlineStr">
        <is>
          <t>déterminé</t>
        </is>
      </c>
    </row>
    <row r="1080" ht="15" customHeight="1">
      <c r="A1080" s="154" t="inlineStr">
        <is>
          <t>Import</t>
        </is>
      </c>
      <c r="B1080" t="inlineStr">
        <is>
          <t>Matières de 1ère et 2nde transformation</t>
        </is>
      </c>
      <c r="C1080" t="inlineStr">
        <is>
          <t>Viande bovine</t>
        </is>
      </c>
      <c r="D1080" t="inlineStr">
        <is>
          <t>France</t>
        </is>
      </c>
      <c r="E1080" t="inlineStr">
        <is>
          <t>2023</t>
        </is>
      </c>
      <c r="F1080" t="inlineStr">
        <is>
          <t>kt</t>
        </is>
      </c>
      <c r="G1080" t="inlineStr"/>
      <c r="H1080" t="inlineStr"/>
      <c r="I1080" t="inlineStr"/>
      <c r="J1080" t="inlineStr"/>
      <c r="K1080" t="inlineStr"/>
      <c r="L1080" t="inlineStr"/>
      <c r="M1080" t="inlineStr"/>
      <c r="N1080" t="n">
        <v>315</v>
      </c>
      <c r="O1080" t="inlineStr"/>
      <c r="P1080" t="inlineStr"/>
      <c r="Q1080" t="inlineStr"/>
      <c r="R1080" t="inlineStr"/>
      <c r="S1080" t="inlineStr"/>
      <c r="T1080" t="n">
        <v>0</v>
      </c>
      <c r="U1080" t="n">
        <v>500000000</v>
      </c>
      <c r="V1080" t="inlineStr"/>
      <c r="W1080" t="inlineStr">
        <is>
          <t>déterminé</t>
        </is>
      </c>
    </row>
    <row r="1081" ht="15" customHeight="1">
      <c r="A1081" s="154" t="inlineStr">
        <is>
          <t>Import</t>
        </is>
      </c>
      <c r="B1081" t="inlineStr">
        <is>
          <t>Coproduits</t>
        </is>
      </c>
      <c r="C1081" t="inlineStr">
        <is>
          <t>Viande bovine</t>
        </is>
      </c>
      <c r="D1081" t="inlineStr">
        <is>
          <t>France</t>
        </is>
      </c>
      <c r="E1081" t="inlineStr">
        <is>
          <t>2023</t>
        </is>
      </c>
      <c r="F1081" t="inlineStr">
        <is>
          <t>kt</t>
        </is>
      </c>
      <c r="G1081" t="inlineStr"/>
      <c r="H1081" t="inlineStr"/>
      <c r="I1081" t="inlineStr"/>
      <c r="J1081" t="inlineStr"/>
      <c r="K1081" t="inlineStr"/>
      <c r="L1081" t="inlineStr"/>
      <c r="M1081" t="inlineStr"/>
      <c r="N1081" t="n">
        <v>13.1</v>
      </c>
      <c r="O1081" t="inlineStr"/>
      <c r="P1081" t="inlineStr"/>
      <c r="Q1081" t="inlineStr"/>
      <c r="R1081" t="inlineStr"/>
      <c r="S1081" t="inlineStr"/>
      <c r="T1081" t="n">
        <v>0</v>
      </c>
      <c r="U1081" t="n">
        <v>500000000</v>
      </c>
      <c r="V1081" t="inlineStr"/>
      <c r="W1081" t="inlineStr">
        <is>
          <t>déterminé</t>
        </is>
      </c>
    </row>
  </sheetData>
  <pageMargins left="0.75" right="0.75" top="1" bottom="1" header="0.5" footer="0.5"/>
</worksheet>
</file>

<file path=xl/worksheets/sheet4.xml><?xml version="1.0" encoding="utf-8"?>
<worksheet xmlns="http://schemas.openxmlformats.org/spreadsheetml/2006/main">
  <sheetPr>
    <tabColor rgb="004F81BD"/>
    <outlinePr summaryBelow="1" summaryRight="1"/>
    <pageSetUpPr/>
  </sheetPr>
  <dimension ref="A1:C3"/>
  <sheetViews>
    <sheetView workbookViewId="0">
      <selection activeCell="A1" sqref="A1"/>
    </sheetView>
  </sheetViews>
  <sheetFormatPr baseColWidth="8" defaultRowHeight="15"/>
  <cols>
    <col width="28" customWidth="1" min="1" max="1"/>
    <col width="26" customWidth="1" min="2" max="2"/>
    <col width="19" customWidth="1" min="3" max="3"/>
  </cols>
  <sheetData>
    <row r="1" ht="15" customHeight="1">
      <c r="A1" s="155" t="inlineStr">
        <is>
          <t>Niveau d'aggrégation</t>
        </is>
      </c>
      <c r="B1" s="155" t="inlineStr">
        <is>
          <t>Liste des échanges</t>
        </is>
      </c>
      <c r="C1" s="155" t="inlineStr">
        <is>
          <t>mat_balance</t>
        </is>
      </c>
    </row>
    <row r="2" ht="15" customHeight="1">
      <c r="A2" s="156" t="n">
        <v>1</v>
      </c>
      <c r="B2" s="156" t="inlineStr">
        <is>
          <t>Import</t>
        </is>
      </c>
      <c r="C2" s="154" t="n">
        <v>0</v>
      </c>
    </row>
    <row r="3" ht="15" customHeight="1">
      <c r="A3" s="156" t="n">
        <v>1</v>
      </c>
      <c r="B3" s="156" t="inlineStr">
        <is>
          <t>Export</t>
        </is>
      </c>
      <c r="C3" s="154" t="n">
        <v>0</v>
      </c>
    </row>
  </sheetData>
  <pageMargins left="0.75" right="0.75" top="1" bottom="1" header="0.5" footer="0.5"/>
</worksheet>
</file>

<file path=xl/worksheets/sheet5.xml><?xml version="1.0" encoding="utf-8"?>
<worksheet xmlns="http://schemas.openxmlformats.org/spreadsheetml/2006/main">
  <sheetPr>
    <tabColor rgb="004F81BD"/>
    <outlinePr summaryBelow="1" summaryRight="1"/>
    <pageSetUpPr/>
  </sheetPr>
  <dimension ref="A1:AF63"/>
  <sheetViews>
    <sheetView workbookViewId="0">
      <selection activeCell="A1" sqref="A1"/>
    </sheetView>
  </sheetViews>
  <sheetFormatPr baseColWidth="8" defaultRowHeight="15"/>
  <cols>
    <col width="50" customWidth="1" min="1" max="1"/>
    <col width="3" customWidth="1" min="2" max="2"/>
    <col width="3" customWidth="1" min="3" max="3"/>
    <col width="3" customWidth="1" min="4" max="4"/>
    <col width="3" customWidth="1" min="5" max="5"/>
    <col width="3" customWidth="1" min="6" max="6"/>
    <col width="3" customWidth="1" min="7" max="7"/>
    <col width="3" customWidth="1" min="8" max="8"/>
    <col width="3" customWidth="1" min="9" max="9"/>
    <col width="3" customWidth="1" min="10" max="10"/>
    <col width="3" customWidth="1" min="11" max="11"/>
    <col width="3" customWidth="1" min="12" max="12"/>
    <col width="3" customWidth="1" min="13" max="13"/>
    <col width="3" customWidth="1" min="14" max="14"/>
    <col width="3" customWidth="1" min="15" max="15"/>
    <col width="3" customWidth="1" min="16" max="16"/>
    <col width="3" customWidth="1" min="17" max="17"/>
    <col width="3" customWidth="1" min="18" max="18"/>
    <col width="3" customWidth="1" min="19" max="19"/>
    <col width="3" customWidth="1" min="20" max="20"/>
    <col width="3" customWidth="1" min="21" max="21"/>
    <col width="3" customWidth="1" min="22" max="22"/>
    <col width="3" customWidth="1" min="23" max="23"/>
    <col width="3" customWidth="1" min="24" max="24"/>
    <col width="3" customWidth="1" min="25" max="25"/>
    <col width="3" customWidth="1" min="26" max="26"/>
    <col width="3" customWidth="1" min="27" max="27"/>
    <col width="3" customWidth="1" min="28" max="28"/>
    <col width="3" customWidth="1" min="29" max="29"/>
    <col width="3" customWidth="1" min="30" max="30"/>
    <col width="3" customWidth="1" min="31" max="31"/>
    <col width="3" customWidth="1" min="32" max="32"/>
  </cols>
  <sheetData>
    <row r="1" ht="170" customHeight="1">
      <c r="A1" s="162" t="n"/>
      <c r="B1" s="163" t="inlineStr">
        <is>
          <t>Élevage</t>
        </is>
      </c>
      <c r="C1" s="163" t="inlineStr">
        <is>
          <t>1ère et 2nde transformation</t>
        </is>
      </c>
      <c r="D1" s="164" t="inlineStr">
        <is>
          <t>Abattage / découpe</t>
        </is>
      </c>
      <c r="E1" s="165" t="inlineStr">
        <is>
          <t>Abattage / découpe de veaux</t>
        </is>
      </c>
      <c r="F1" s="165" t="inlineStr">
        <is>
          <t>Abattage / découpe de gros bovins</t>
        </is>
      </c>
      <c r="G1" s="164" t="inlineStr">
        <is>
          <t>Transformation des coproduits</t>
        </is>
      </c>
      <c r="H1" s="165" t="inlineStr">
        <is>
          <t>Traitement thermique C1/C2</t>
        </is>
      </c>
      <c r="I1" s="165" t="inlineStr">
        <is>
          <t>Traitement thermique C3 et alimentaire</t>
        </is>
      </c>
      <c r="J1" s="163" t="inlineStr">
        <is>
          <t>Débouchés</t>
        </is>
      </c>
      <c r="K1" s="164" t="inlineStr">
        <is>
          <t>Usages alimentaires</t>
        </is>
      </c>
      <c r="L1" s="165" t="inlineStr">
        <is>
          <t>Alimentation humaine</t>
        </is>
      </c>
      <c r="M1" s="166" t="inlineStr">
        <is>
          <t>Vente directe et autoconsommation</t>
        </is>
      </c>
      <c r="N1" s="166" t="inlineStr">
        <is>
          <t>Ménages</t>
        </is>
      </c>
      <c r="O1" s="167" t="inlineStr">
        <is>
          <t>Circuits spécialisés</t>
        </is>
      </c>
      <c r="P1" s="168" t="inlineStr">
        <is>
          <t>Boucherie</t>
        </is>
      </c>
      <c r="Q1" s="167" t="inlineStr">
        <is>
          <t>Circuits généralistes</t>
        </is>
      </c>
      <c r="R1" s="168" t="inlineStr">
        <is>
          <t>GMS</t>
        </is>
      </c>
      <c r="S1" s="166" t="inlineStr">
        <is>
          <t>RHD</t>
        </is>
      </c>
      <c r="T1" s="166" t="inlineStr">
        <is>
          <t>Autres IAA</t>
        </is>
      </c>
      <c r="U1" s="165" t="inlineStr">
        <is>
          <t>Alimentation animale</t>
        </is>
      </c>
      <c r="V1" s="166" t="inlineStr">
        <is>
          <t>Alimentation animale rente</t>
        </is>
      </c>
      <c r="W1" s="166" t="inlineStr">
        <is>
          <t>Petfood</t>
        </is>
      </c>
      <c r="X1" s="166" t="inlineStr">
        <is>
          <t>Aquaculture</t>
        </is>
      </c>
      <c r="Y1" s="164" t="inlineStr">
        <is>
          <t>Usages non-alimentaires</t>
        </is>
      </c>
      <c r="Z1" s="165" t="inlineStr">
        <is>
          <t>Biomatériaux</t>
        </is>
      </c>
      <c r="AA1" s="165" t="inlineStr">
        <is>
          <t>Energie</t>
        </is>
      </c>
      <c r="AB1" s="165" t="inlineStr">
        <is>
          <t>Fertilisation</t>
        </is>
      </c>
      <c r="AC1" s="165" t="inlineStr">
        <is>
          <t>Autres industries</t>
        </is>
      </c>
      <c r="AD1" s="164" t="inlineStr">
        <is>
          <t>Autres usages (ou usages inconnus)</t>
        </is>
      </c>
      <c r="AE1" s="163" t="inlineStr">
        <is>
          <t>Import</t>
        </is>
      </c>
      <c r="AF1" s="163" t="inlineStr">
        <is>
          <t>Export</t>
        </is>
      </c>
    </row>
    <row r="2" ht="15" customHeight="1">
      <c r="A2" s="169" t="inlineStr">
        <is>
          <t>Bovins</t>
        </is>
      </c>
      <c r="B2" s="170" t="inlineStr">
        <is>
          <t>x</t>
        </is>
      </c>
      <c r="C2" s="171" t="inlineStr"/>
      <c r="D2" s="171" t="inlineStr"/>
      <c r="E2" s="171" t="inlineStr"/>
      <c r="F2" s="171" t="inlineStr"/>
      <c r="G2" s="171" t="inlineStr"/>
      <c r="H2" s="171" t="inlineStr"/>
      <c r="I2" s="171" t="inlineStr"/>
      <c r="J2" s="171" t="inlineStr"/>
      <c r="K2" s="171" t="inlineStr"/>
      <c r="L2" s="171" t="inlineStr"/>
      <c r="M2" s="171" t="inlineStr"/>
      <c r="N2" s="171" t="inlineStr"/>
      <c r="O2" s="171" t="inlineStr"/>
      <c r="P2" s="171" t="inlineStr"/>
      <c r="Q2" s="171" t="inlineStr"/>
      <c r="R2" s="171" t="inlineStr"/>
      <c r="S2" s="171" t="inlineStr"/>
      <c r="T2" s="171" t="inlineStr"/>
      <c r="U2" s="171" t="inlineStr"/>
      <c r="V2" s="171" t="inlineStr"/>
      <c r="W2" s="171" t="inlineStr"/>
      <c r="X2" s="171" t="inlineStr"/>
      <c r="Y2" s="171" t="inlineStr"/>
      <c r="Z2" s="171" t="inlineStr"/>
      <c r="AA2" s="171" t="inlineStr"/>
      <c r="AB2" s="171" t="inlineStr"/>
      <c r="AC2" s="171" t="inlineStr"/>
      <c r="AD2" s="171" t="inlineStr"/>
      <c r="AE2" s="170" t="inlineStr">
        <is>
          <t>x</t>
        </is>
      </c>
      <c r="AF2" s="171" t="inlineStr"/>
    </row>
    <row r="3" ht="15" customHeight="1">
      <c r="A3" s="172" t="inlineStr">
        <is>
          <t>Veaux</t>
        </is>
      </c>
      <c r="B3" s="170" t="inlineStr">
        <is>
          <t>x</t>
        </is>
      </c>
      <c r="C3" s="171" t="inlineStr"/>
      <c r="D3" s="171" t="inlineStr"/>
      <c r="E3" s="171" t="inlineStr"/>
      <c r="F3" s="171" t="inlineStr"/>
      <c r="G3" s="171" t="inlineStr"/>
      <c r="H3" s="171" t="inlineStr"/>
      <c r="I3" s="171" t="inlineStr"/>
      <c r="J3" s="171" t="inlineStr"/>
      <c r="K3" s="171" t="inlineStr"/>
      <c r="L3" s="171" t="inlineStr"/>
      <c r="M3" s="171" t="inlineStr"/>
      <c r="N3" s="171" t="inlineStr"/>
      <c r="O3" s="171" t="inlineStr"/>
      <c r="P3" s="171" t="inlineStr"/>
      <c r="Q3" s="171" t="inlineStr"/>
      <c r="R3" s="171" t="inlineStr"/>
      <c r="S3" s="171" t="inlineStr"/>
      <c r="T3" s="171" t="inlineStr"/>
      <c r="U3" s="171" t="inlineStr"/>
      <c r="V3" s="171" t="inlineStr"/>
      <c r="W3" s="171" t="inlineStr"/>
      <c r="X3" s="171" t="inlineStr"/>
      <c r="Y3" s="171" t="inlineStr"/>
      <c r="Z3" s="171" t="inlineStr"/>
      <c r="AA3" s="171" t="inlineStr"/>
      <c r="AB3" s="171" t="inlineStr"/>
      <c r="AC3" s="171" t="inlineStr"/>
      <c r="AD3" s="171" t="inlineStr"/>
      <c r="AE3" s="170" t="inlineStr">
        <is>
          <t>x</t>
        </is>
      </c>
      <c r="AF3" s="171" t="inlineStr"/>
    </row>
    <row r="4" ht="15" customHeight="1">
      <c r="A4" s="172" t="inlineStr">
        <is>
          <t>Gros bovins</t>
        </is>
      </c>
      <c r="B4" s="170" t="inlineStr">
        <is>
          <t>x</t>
        </is>
      </c>
      <c r="C4" s="171" t="inlineStr"/>
      <c r="D4" s="171" t="inlineStr"/>
      <c r="E4" s="171" t="inlineStr"/>
      <c r="F4" s="171" t="inlineStr"/>
      <c r="G4" s="171" t="inlineStr"/>
      <c r="H4" s="171" t="inlineStr"/>
      <c r="I4" s="171" t="inlineStr"/>
      <c r="J4" s="171" t="inlineStr"/>
      <c r="K4" s="171" t="inlineStr"/>
      <c r="L4" s="171" t="inlineStr"/>
      <c r="M4" s="171" t="inlineStr"/>
      <c r="N4" s="171" t="inlineStr"/>
      <c r="O4" s="171" t="inlineStr"/>
      <c r="P4" s="171" t="inlineStr"/>
      <c r="Q4" s="171" t="inlineStr"/>
      <c r="R4" s="171" t="inlineStr"/>
      <c r="S4" s="171" t="inlineStr"/>
      <c r="T4" s="171" t="inlineStr"/>
      <c r="U4" s="171" t="inlineStr"/>
      <c r="V4" s="171" t="inlineStr"/>
      <c r="W4" s="171" t="inlineStr"/>
      <c r="X4" s="171" t="inlineStr"/>
      <c r="Y4" s="171" t="inlineStr"/>
      <c r="Z4" s="171" t="inlineStr"/>
      <c r="AA4" s="171" t="inlineStr"/>
      <c r="AB4" s="171" t="inlineStr"/>
      <c r="AC4" s="171" t="inlineStr"/>
      <c r="AD4" s="171" t="inlineStr"/>
      <c r="AE4" s="170" t="inlineStr">
        <is>
          <t>x</t>
        </is>
      </c>
      <c r="AF4" s="171" t="inlineStr"/>
    </row>
    <row r="5" ht="15" customHeight="1">
      <c r="A5" s="169" t="inlineStr">
        <is>
          <t>Matières de 1ère et 2nde transformation</t>
        </is>
      </c>
      <c r="B5" s="171" t="inlineStr"/>
      <c r="C5" s="170" t="inlineStr">
        <is>
          <t>x</t>
        </is>
      </c>
      <c r="D5" s="170" t="inlineStr">
        <is>
          <t>x</t>
        </is>
      </c>
      <c r="E5" s="170" t="inlineStr">
        <is>
          <t>x</t>
        </is>
      </c>
      <c r="F5" s="170" t="inlineStr">
        <is>
          <t>x</t>
        </is>
      </c>
      <c r="G5" s="171" t="inlineStr"/>
      <c r="H5" s="171" t="inlineStr"/>
      <c r="I5" s="171" t="inlineStr"/>
      <c r="J5" s="171" t="inlineStr"/>
      <c r="K5" s="171" t="inlineStr"/>
      <c r="L5" s="171" t="inlineStr"/>
      <c r="M5" s="171" t="inlineStr"/>
      <c r="N5" s="171" t="inlineStr"/>
      <c r="O5" s="171" t="inlineStr"/>
      <c r="P5" s="171" t="inlineStr"/>
      <c r="Q5" s="171" t="inlineStr"/>
      <c r="R5" s="171" t="inlineStr"/>
      <c r="S5" s="171" t="inlineStr"/>
      <c r="T5" s="171" t="inlineStr"/>
      <c r="U5" s="171" t="inlineStr"/>
      <c r="V5" s="171" t="inlineStr"/>
      <c r="W5" s="171" t="inlineStr"/>
      <c r="X5" s="171" t="inlineStr"/>
      <c r="Y5" s="171" t="inlineStr"/>
      <c r="Z5" s="171" t="inlineStr"/>
      <c r="AA5" s="171" t="inlineStr"/>
      <c r="AB5" s="171" t="inlineStr"/>
      <c r="AC5" s="171" t="inlineStr"/>
      <c r="AD5" s="171" t="inlineStr"/>
      <c r="AE5" s="170" t="inlineStr">
        <is>
          <t>x</t>
        </is>
      </c>
      <c r="AF5" s="171" t="inlineStr"/>
    </row>
    <row r="6" ht="15" customHeight="1">
      <c r="A6" s="172" t="inlineStr">
        <is>
          <t>Viande</t>
        </is>
      </c>
      <c r="B6" s="171" t="inlineStr"/>
      <c r="C6" s="170" t="inlineStr">
        <is>
          <t>x</t>
        </is>
      </c>
      <c r="D6" s="170" t="inlineStr">
        <is>
          <t>x</t>
        </is>
      </c>
      <c r="E6" s="170" t="inlineStr">
        <is>
          <t>x</t>
        </is>
      </c>
      <c r="F6" s="170" t="inlineStr">
        <is>
          <t>x</t>
        </is>
      </c>
      <c r="G6" s="171" t="inlineStr"/>
      <c r="H6" s="171" t="inlineStr"/>
      <c r="I6" s="171" t="inlineStr"/>
      <c r="J6" s="171" t="inlineStr"/>
      <c r="K6" s="171" t="inlineStr"/>
      <c r="L6" s="171" t="inlineStr"/>
      <c r="M6" s="171" t="inlineStr"/>
      <c r="N6" s="171" t="inlineStr"/>
      <c r="O6" s="171" t="inlineStr"/>
      <c r="P6" s="171" t="inlineStr"/>
      <c r="Q6" s="171" t="inlineStr"/>
      <c r="R6" s="171" t="inlineStr"/>
      <c r="S6" s="171" t="inlineStr"/>
      <c r="T6" s="171" t="inlineStr"/>
      <c r="U6" s="171" t="inlineStr"/>
      <c r="V6" s="171" t="inlineStr"/>
      <c r="W6" s="171" t="inlineStr"/>
      <c r="X6" s="171" t="inlineStr"/>
      <c r="Y6" s="171" t="inlineStr"/>
      <c r="Z6" s="171" t="inlineStr"/>
      <c r="AA6" s="171" t="inlineStr"/>
      <c r="AB6" s="171" t="inlineStr"/>
      <c r="AC6" s="171" t="inlineStr"/>
      <c r="AD6" s="171" t="inlineStr"/>
      <c r="AE6" s="170" t="inlineStr">
        <is>
          <t>x</t>
        </is>
      </c>
      <c r="AF6" s="171" t="inlineStr"/>
    </row>
    <row r="7" ht="15" customHeight="1">
      <c r="A7" s="173" t="inlineStr">
        <is>
          <t>Carcasses</t>
        </is>
      </c>
      <c r="B7" s="171" t="inlineStr"/>
      <c r="C7" s="170" t="inlineStr">
        <is>
          <t>x</t>
        </is>
      </c>
      <c r="D7" s="170" t="inlineStr">
        <is>
          <t>x</t>
        </is>
      </c>
      <c r="E7" s="170" t="inlineStr">
        <is>
          <t>x</t>
        </is>
      </c>
      <c r="F7" s="170" t="inlineStr">
        <is>
          <t>x</t>
        </is>
      </c>
      <c r="G7" s="171" t="inlineStr"/>
      <c r="H7" s="171" t="inlineStr"/>
      <c r="I7" s="171" t="inlineStr"/>
      <c r="J7" s="171" t="inlineStr"/>
      <c r="K7" s="171" t="inlineStr"/>
      <c r="L7" s="171" t="inlineStr"/>
      <c r="M7" s="171" t="inlineStr"/>
      <c r="N7" s="171" t="inlineStr"/>
      <c r="O7" s="171" t="inlineStr"/>
      <c r="P7" s="171" t="inlineStr"/>
      <c r="Q7" s="171" t="inlineStr"/>
      <c r="R7" s="171" t="inlineStr"/>
      <c r="S7" s="171" t="inlineStr"/>
      <c r="T7" s="171" t="inlineStr"/>
      <c r="U7" s="171" t="inlineStr"/>
      <c r="V7" s="171" t="inlineStr"/>
      <c r="W7" s="171" t="inlineStr"/>
      <c r="X7" s="171" t="inlineStr"/>
      <c r="Y7" s="171" t="inlineStr"/>
      <c r="Z7" s="171" t="inlineStr"/>
      <c r="AA7" s="171" t="inlineStr"/>
      <c r="AB7" s="171" t="inlineStr"/>
      <c r="AC7" s="171" t="inlineStr"/>
      <c r="AD7" s="171" t="inlineStr"/>
      <c r="AE7" s="170" t="inlineStr">
        <is>
          <t>x</t>
        </is>
      </c>
      <c r="AF7" s="171" t="inlineStr"/>
    </row>
    <row r="8" ht="15" customHeight="1">
      <c r="A8" s="174" t="inlineStr">
        <is>
          <t>Carcasses, fraîches</t>
        </is>
      </c>
      <c r="B8" s="171" t="inlineStr"/>
      <c r="C8" s="170" t="inlineStr">
        <is>
          <t>x</t>
        </is>
      </c>
      <c r="D8" s="170" t="inlineStr">
        <is>
          <t>x</t>
        </is>
      </c>
      <c r="E8" s="170" t="inlineStr">
        <is>
          <t>x</t>
        </is>
      </c>
      <c r="F8" s="170" t="inlineStr">
        <is>
          <t>x</t>
        </is>
      </c>
      <c r="G8" s="171" t="inlineStr"/>
      <c r="H8" s="171" t="inlineStr"/>
      <c r="I8" s="171" t="inlineStr"/>
      <c r="J8" s="171" t="inlineStr"/>
      <c r="K8" s="171" t="inlineStr"/>
      <c r="L8" s="171" t="inlineStr"/>
      <c r="M8" s="171" t="inlineStr"/>
      <c r="N8" s="171" t="inlineStr"/>
      <c r="O8" s="171" t="inlineStr"/>
      <c r="P8" s="171" t="inlineStr"/>
      <c r="Q8" s="171" t="inlineStr"/>
      <c r="R8" s="171" t="inlineStr"/>
      <c r="S8" s="171" t="inlineStr"/>
      <c r="T8" s="171" t="inlineStr"/>
      <c r="U8" s="171" t="inlineStr"/>
      <c r="V8" s="171" t="inlineStr"/>
      <c r="W8" s="171" t="inlineStr"/>
      <c r="X8" s="171" t="inlineStr"/>
      <c r="Y8" s="171" t="inlineStr"/>
      <c r="Z8" s="171" t="inlineStr"/>
      <c r="AA8" s="171" t="inlineStr"/>
      <c r="AB8" s="171" t="inlineStr"/>
      <c r="AC8" s="171" t="inlineStr"/>
      <c r="AD8" s="171" t="inlineStr"/>
      <c r="AE8" s="170" t="inlineStr">
        <is>
          <t>x</t>
        </is>
      </c>
      <c r="AF8" s="171" t="inlineStr"/>
    </row>
    <row r="9" ht="15" customHeight="1">
      <c r="A9" s="173" t="inlineStr">
        <is>
          <t>Morceaux</t>
        </is>
      </c>
      <c r="B9" s="171" t="inlineStr"/>
      <c r="C9" s="170" t="inlineStr">
        <is>
          <t>x</t>
        </is>
      </c>
      <c r="D9" s="170" t="inlineStr">
        <is>
          <t>x</t>
        </is>
      </c>
      <c r="E9" s="170" t="inlineStr">
        <is>
          <t>x</t>
        </is>
      </c>
      <c r="F9" s="170" t="inlineStr">
        <is>
          <t>x</t>
        </is>
      </c>
      <c r="G9" s="171" t="inlineStr"/>
      <c r="H9" s="171" t="inlineStr"/>
      <c r="I9" s="171" t="inlineStr"/>
      <c r="J9" s="171" t="inlineStr"/>
      <c r="K9" s="171" t="inlineStr"/>
      <c r="L9" s="171" t="inlineStr"/>
      <c r="M9" s="171" t="inlineStr"/>
      <c r="N9" s="171" t="inlineStr"/>
      <c r="O9" s="171" t="inlineStr"/>
      <c r="P9" s="171" t="inlineStr"/>
      <c r="Q9" s="171" t="inlineStr"/>
      <c r="R9" s="171" t="inlineStr"/>
      <c r="S9" s="171" t="inlineStr"/>
      <c r="T9" s="171" t="inlineStr"/>
      <c r="U9" s="171" t="inlineStr"/>
      <c r="V9" s="171" t="inlineStr"/>
      <c r="W9" s="171" t="inlineStr"/>
      <c r="X9" s="171" t="inlineStr"/>
      <c r="Y9" s="171" t="inlineStr"/>
      <c r="Z9" s="171" t="inlineStr"/>
      <c r="AA9" s="171" t="inlineStr"/>
      <c r="AB9" s="171" t="inlineStr"/>
      <c r="AC9" s="171" t="inlineStr"/>
      <c r="AD9" s="171" t="inlineStr"/>
      <c r="AE9" s="170" t="inlineStr">
        <is>
          <t>x</t>
        </is>
      </c>
      <c r="AF9" s="171" t="inlineStr"/>
    </row>
    <row r="10" ht="15" customHeight="1">
      <c r="A10" s="174" t="inlineStr">
        <is>
          <t>Morceaux, frais</t>
        </is>
      </c>
      <c r="B10" s="171" t="inlineStr"/>
      <c r="C10" s="170" t="inlineStr">
        <is>
          <t>x</t>
        </is>
      </c>
      <c r="D10" s="170" t="inlineStr">
        <is>
          <t>x</t>
        </is>
      </c>
      <c r="E10" s="170" t="inlineStr">
        <is>
          <t>x</t>
        </is>
      </c>
      <c r="F10" s="170" t="inlineStr">
        <is>
          <t>x</t>
        </is>
      </c>
      <c r="G10" s="171" t="inlineStr"/>
      <c r="H10" s="171" t="inlineStr"/>
      <c r="I10" s="171" t="inlineStr"/>
      <c r="J10" s="171" t="inlineStr"/>
      <c r="K10" s="171" t="inlineStr"/>
      <c r="L10" s="171" t="inlineStr"/>
      <c r="M10" s="171" t="inlineStr"/>
      <c r="N10" s="171" t="inlineStr"/>
      <c r="O10" s="171" t="inlineStr"/>
      <c r="P10" s="171" t="inlineStr"/>
      <c r="Q10" s="171" t="inlineStr"/>
      <c r="R10" s="171" t="inlineStr"/>
      <c r="S10" s="171" t="inlineStr"/>
      <c r="T10" s="171" t="inlineStr"/>
      <c r="U10" s="171" t="inlineStr"/>
      <c r="V10" s="171" t="inlineStr"/>
      <c r="W10" s="171" t="inlineStr"/>
      <c r="X10" s="171" t="inlineStr"/>
      <c r="Y10" s="171" t="inlineStr"/>
      <c r="Z10" s="171" t="inlineStr"/>
      <c r="AA10" s="171" t="inlineStr"/>
      <c r="AB10" s="171" t="inlineStr"/>
      <c r="AC10" s="171" t="inlineStr"/>
      <c r="AD10" s="171" t="inlineStr"/>
      <c r="AE10" s="170" t="inlineStr">
        <is>
          <t>x</t>
        </is>
      </c>
      <c r="AF10" s="171" t="inlineStr"/>
    </row>
    <row r="11" ht="15" customHeight="1">
      <c r="A11" s="174" t="inlineStr">
        <is>
          <t>Morceaux, congelés</t>
        </is>
      </c>
      <c r="B11" s="171" t="inlineStr"/>
      <c r="C11" s="170" t="inlineStr">
        <is>
          <t>x</t>
        </is>
      </c>
      <c r="D11" s="170" t="inlineStr">
        <is>
          <t>x</t>
        </is>
      </c>
      <c r="E11" s="170" t="inlineStr">
        <is>
          <t>x</t>
        </is>
      </c>
      <c r="F11" s="170" t="inlineStr">
        <is>
          <t>x</t>
        </is>
      </c>
      <c r="G11" s="171" t="inlineStr"/>
      <c r="H11" s="171" t="inlineStr"/>
      <c r="I11" s="171" t="inlineStr"/>
      <c r="J11" s="171" t="inlineStr"/>
      <c r="K11" s="171" t="inlineStr"/>
      <c r="L11" s="171" t="inlineStr"/>
      <c r="M11" s="171" t="inlineStr"/>
      <c r="N11" s="171" t="inlineStr"/>
      <c r="O11" s="171" t="inlineStr"/>
      <c r="P11" s="171" t="inlineStr"/>
      <c r="Q11" s="171" t="inlineStr"/>
      <c r="R11" s="171" t="inlineStr"/>
      <c r="S11" s="171" t="inlineStr"/>
      <c r="T11" s="171" t="inlineStr"/>
      <c r="U11" s="171" t="inlineStr"/>
      <c r="V11" s="171" t="inlineStr"/>
      <c r="W11" s="171" t="inlineStr"/>
      <c r="X11" s="171" t="inlineStr"/>
      <c r="Y11" s="171" t="inlineStr"/>
      <c r="Z11" s="171" t="inlineStr"/>
      <c r="AA11" s="171" t="inlineStr"/>
      <c r="AB11" s="171" t="inlineStr"/>
      <c r="AC11" s="171" t="inlineStr"/>
      <c r="AD11" s="171" t="inlineStr"/>
      <c r="AE11" s="170" t="inlineStr">
        <is>
          <t>x</t>
        </is>
      </c>
      <c r="AF11" s="171" t="inlineStr"/>
    </row>
    <row r="12" ht="15" customHeight="1">
      <c r="A12" s="172" t="inlineStr">
        <is>
          <t>Abats</t>
        </is>
      </c>
      <c r="B12" s="171" t="inlineStr"/>
      <c r="C12" s="170" t="inlineStr">
        <is>
          <t>x</t>
        </is>
      </c>
      <c r="D12" s="170" t="inlineStr">
        <is>
          <t>x</t>
        </is>
      </c>
      <c r="E12" s="170" t="inlineStr">
        <is>
          <t>x</t>
        </is>
      </c>
      <c r="F12" s="170" t="inlineStr">
        <is>
          <t>x</t>
        </is>
      </c>
      <c r="G12" s="171" t="inlineStr"/>
      <c r="H12" s="171" t="inlineStr"/>
      <c r="I12" s="171" t="inlineStr"/>
      <c r="J12" s="171" t="inlineStr"/>
      <c r="K12" s="171" t="inlineStr"/>
      <c r="L12" s="171" t="inlineStr"/>
      <c r="M12" s="171" t="inlineStr"/>
      <c r="N12" s="171" t="inlineStr"/>
      <c r="O12" s="171" t="inlineStr"/>
      <c r="P12" s="171" t="inlineStr"/>
      <c r="Q12" s="171" t="inlineStr"/>
      <c r="R12" s="171" t="inlineStr"/>
      <c r="S12" s="171" t="inlineStr"/>
      <c r="T12" s="171" t="inlineStr"/>
      <c r="U12" s="171" t="inlineStr"/>
      <c r="V12" s="171" t="inlineStr"/>
      <c r="W12" s="171" t="inlineStr"/>
      <c r="X12" s="171" t="inlineStr"/>
      <c r="Y12" s="171" t="inlineStr"/>
      <c r="Z12" s="171" t="inlineStr"/>
      <c r="AA12" s="171" t="inlineStr"/>
      <c r="AB12" s="171" t="inlineStr"/>
      <c r="AC12" s="171" t="inlineStr"/>
      <c r="AD12" s="171" t="inlineStr"/>
      <c r="AE12" s="170" t="inlineStr">
        <is>
          <t>x</t>
        </is>
      </c>
      <c r="AF12" s="171" t="inlineStr"/>
    </row>
    <row r="13" ht="15" customHeight="1">
      <c r="A13" s="172" t="inlineStr">
        <is>
          <t>Cuirs</t>
        </is>
      </c>
      <c r="B13" s="171" t="inlineStr"/>
      <c r="C13" s="170" t="inlineStr">
        <is>
          <t>x</t>
        </is>
      </c>
      <c r="D13" s="170" t="inlineStr">
        <is>
          <t>x</t>
        </is>
      </c>
      <c r="E13" s="170" t="inlineStr">
        <is>
          <t>x</t>
        </is>
      </c>
      <c r="F13" s="170" t="inlineStr">
        <is>
          <t>x</t>
        </is>
      </c>
      <c r="G13" s="171" t="inlineStr"/>
      <c r="H13" s="171" t="inlineStr"/>
      <c r="I13" s="171" t="inlineStr"/>
      <c r="J13" s="171" t="inlineStr"/>
      <c r="K13" s="171" t="inlineStr"/>
      <c r="L13" s="171" t="inlineStr"/>
      <c r="M13" s="171" t="inlineStr"/>
      <c r="N13" s="171" t="inlineStr"/>
      <c r="O13" s="171" t="inlineStr"/>
      <c r="P13" s="171" t="inlineStr"/>
      <c r="Q13" s="171" t="inlineStr"/>
      <c r="R13" s="171" t="inlineStr"/>
      <c r="S13" s="171" t="inlineStr"/>
      <c r="T13" s="171" t="inlineStr"/>
      <c r="U13" s="171" t="inlineStr"/>
      <c r="V13" s="171" t="inlineStr"/>
      <c r="W13" s="171" t="inlineStr"/>
      <c r="X13" s="171" t="inlineStr"/>
      <c r="Y13" s="171" t="inlineStr"/>
      <c r="Z13" s="171" t="inlineStr"/>
      <c r="AA13" s="171" t="inlineStr"/>
      <c r="AB13" s="171" t="inlineStr"/>
      <c r="AC13" s="171" t="inlineStr"/>
      <c r="AD13" s="171" t="inlineStr"/>
      <c r="AE13" s="171" t="inlineStr"/>
      <c r="AF13" s="171" t="inlineStr"/>
    </row>
    <row r="14" ht="15" customHeight="1">
      <c r="A14" s="172" t="inlineStr">
        <is>
          <t>Coproduits</t>
        </is>
      </c>
      <c r="B14" s="171" t="inlineStr"/>
      <c r="C14" s="170" t="inlineStr">
        <is>
          <t>x</t>
        </is>
      </c>
      <c r="D14" s="170" t="inlineStr">
        <is>
          <t>x</t>
        </is>
      </c>
      <c r="E14" s="170" t="inlineStr">
        <is>
          <t>x</t>
        </is>
      </c>
      <c r="F14" s="170" t="inlineStr">
        <is>
          <t>x</t>
        </is>
      </c>
      <c r="G14" s="171" t="inlineStr"/>
      <c r="H14" s="171" t="inlineStr"/>
      <c r="I14" s="171" t="inlineStr"/>
      <c r="J14" s="171" t="inlineStr"/>
      <c r="K14" s="171" t="inlineStr"/>
      <c r="L14" s="171" t="inlineStr"/>
      <c r="M14" s="171" t="inlineStr"/>
      <c r="N14" s="171" t="inlineStr"/>
      <c r="O14" s="171" t="inlineStr"/>
      <c r="P14" s="171" t="inlineStr"/>
      <c r="Q14" s="171" t="inlineStr"/>
      <c r="R14" s="171" t="inlineStr"/>
      <c r="S14" s="171" t="inlineStr"/>
      <c r="T14" s="171" t="inlineStr"/>
      <c r="U14" s="171" t="inlineStr"/>
      <c r="V14" s="171" t="inlineStr"/>
      <c r="W14" s="171" t="inlineStr"/>
      <c r="X14" s="171" t="inlineStr"/>
      <c r="Y14" s="171" t="inlineStr"/>
      <c r="Z14" s="171" t="inlineStr"/>
      <c r="AA14" s="171" t="inlineStr"/>
      <c r="AB14" s="171" t="inlineStr"/>
      <c r="AC14" s="171" t="inlineStr"/>
      <c r="AD14" s="171" t="inlineStr"/>
      <c r="AE14" s="170" t="inlineStr">
        <is>
          <t>x</t>
        </is>
      </c>
      <c r="AF14" s="171" t="inlineStr"/>
    </row>
    <row r="15" ht="15" customHeight="1">
      <c r="A15" s="173" t="inlineStr">
        <is>
          <t>C1</t>
        </is>
      </c>
      <c r="B15" s="171" t="inlineStr"/>
      <c r="C15" s="170" t="inlineStr">
        <is>
          <t>x</t>
        </is>
      </c>
      <c r="D15" s="170" t="inlineStr">
        <is>
          <t>x</t>
        </is>
      </c>
      <c r="E15" s="170" t="inlineStr">
        <is>
          <t>x</t>
        </is>
      </c>
      <c r="F15" s="170" t="inlineStr">
        <is>
          <t>x</t>
        </is>
      </c>
      <c r="G15" s="171" t="inlineStr"/>
      <c r="H15" s="171" t="inlineStr"/>
      <c r="I15" s="171" t="inlineStr"/>
      <c r="J15" s="171" t="inlineStr"/>
      <c r="K15" s="171" t="inlineStr"/>
      <c r="L15" s="171" t="inlineStr"/>
      <c r="M15" s="171" t="inlineStr"/>
      <c r="N15" s="171" t="inlineStr"/>
      <c r="O15" s="171" t="inlineStr"/>
      <c r="P15" s="171" t="inlineStr"/>
      <c r="Q15" s="171" t="inlineStr"/>
      <c r="R15" s="171" t="inlineStr"/>
      <c r="S15" s="171" t="inlineStr"/>
      <c r="T15" s="171" t="inlineStr"/>
      <c r="U15" s="171" t="inlineStr"/>
      <c r="V15" s="171" t="inlineStr"/>
      <c r="W15" s="171" t="inlineStr"/>
      <c r="X15" s="171" t="inlineStr"/>
      <c r="Y15" s="171" t="inlineStr"/>
      <c r="Z15" s="171" t="inlineStr"/>
      <c r="AA15" s="171" t="inlineStr"/>
      <c r="AB15" s="171" t="inlineStr"/>
      <c r="AC15" s="171" t="inlineStr"/>
      <c r="AD15" s="171" t="inlineStr"/>
      <c r="AE15" s="171" t="inlineStr"/>
      <c r="AF15" s="171" t="inlineStr"/>
    </row>
    <row r="16" ht="15" customHeight="1">
      <c r="A16" s="173" t="inlineStr">
        <is>
          <t>C2</t>
        </is>
      </c>
      <c r="B16" s="171" t="inlineStr"/>
      <c r="C16" s="170" t="inlineStr">
        <is>
          <t>x</t>
        </is>
      </c>
      <c r="D16" s="170" t="inlineStr">
        <is>
          <t>x</t>
        </is>
      </c>
      <c r="E16" s="170" t="inlineStr">
        <is>
          <t>x</t>
        </is>
      </c>
      <c r="F16" s="170" t="inlineStr">
        <is>
          <t>x</t>
        </is>
      </c>
      <c r="G16" s="171" t="inlineStr"/>
      <c r="H16" s="171" t="inlineStr"/>
      <c r="I16" s="171" t="inlineStr"/>
      <c r="J16" s="171" t="inlineStr"/>
      <c r="K16" s="171" t="inlineStr"/>
      <c r="L16" s="171" t="inlineStr"/>
      <c r="M16" s="171" t="inlineStr"/>
      <c r="N16" s="171" t="inlineStr"/>
      <c r="O16" s="171" t="inlineStr"/>
      <c r="P16" s="171" t="inlineStr"/>
      <c r="Q16" s="171" t="inlineStr"/>
      <c r="R16" s="171" t="inlineStr"/>
      <c r="S16" s="171" t="inlineStr"/>
      <c r="T16" s="171" t="inlineStr"/>
      <c r="U16" s="171" t="inlineStr"/>
      <c r="V16" s="171" t="inlineStr"/>
      <c r="W16" s="171" t="inlineStr"/>
      <c r="X16" s="171" t="inlineStr"/>
      <c r="Y16" s="171" t="inlineStr"/>
      <c r="Z16" s="171" t="inlineStr"/>
      <c r="AA16" s="171" t="inlineStr"/>
      <c r="AB16" s="171" t="inlineStr"/>
      <c r="AC16" s="171" t="inlineStr"/>
      <c r="AD16" s="171" t="inlineStr"/>
      <c r="AE16" s="171" t="inlineStr"/>
      <c r="AF16" s="171" t="inlineStr"/>
    </row>
    <row r="17" ht="15" customHeight="1">
      <c r="A17" s="173" t="inlineStr">
        <is>
          <t>C3 et alimentaire</t>
        </is>
      </c>
      <c r="B17" s="171" t="inlineStr"/>
      <c r="C17" s="170" t="inlineStr">
        <is>
          <t>x</t>
        </is>
      </c>
      <c r="D17" s="170" t="inlineStr">
        <is>
          <t>x</t>
        </is>
      </c>
      <c r="E17" s="170" t="inlineStr">
        <is>
          <t>x</t>
        </is>
      </c>
      <c r="F17" s="170" t="inlineStr">
        <is>
          <t>x</t>
        </is>
      </c>
      <c r="G17" s="171" t="inlineStr"/>
      <c r="H17" s="171" t="inlineStr"/>
      <c r="I17" s="171" t="inlineStr"/>
      <c r="J17" s="171" t="inlineStr"/>
      <c r="K17" s="171" t="inlineStr"/>
      <c r="L17" s="171" t="inlineStr"/>
      <c r="M17" s="171" t="inlineStr"/>
      <c r="N17" s="171" t="inlineStr"/>
      <c r="O17" s="171" t="inlineStr"/>
      <c r="P17" s="171" t="inlineStr"/>
      <c r="Q17" s="171" t="inlineStr"/>
      <c r="R17" s="171" t="inlineStr"/>
      <c r="S17" s="171" t="inlineStr"/>
      <c r="T17" s="171" t="inlineStr"/>
      <c r="U17" s="171" t="inlineStr"/>
      <c r="V17" s="171" t="inlineStr"/>
      <c r="W17" s="171" t="inlineStr"/>
      <c r="X17" s="171" t="inlineStr"/>
      <c r="Y17" s="171" t="inlineStr"/>
      <c r="Z17" s="171" t="inlineStr"/>
      <c r="AA17" s="171" t="inlineStr"/>
      <c r="AB17" s="171" t="inlineStr"/>
      <c r="AC17" s="171" t="inlineStr"/>
      <c r="AD17" s="171" t="inlineStr"/>
      <c r="AE17" s="170" t="inlineStr">
        <is>
          <t>x</t>
        </is>
      </c>
      <c r="AF17" s="171" t="inlineStr"/>
    </row>
    <row r="18" ht="15" customHeight="1">
      <c r="A18" s="169" t="inlineStr">
        <is>
          <t>Viande</t>
        </is>
      </c>
      <c r="B18" s="171" t="inlineStr"/>
      <c r="C18" s="170" t="inlineStr">
        <is>
          <t>x</t>
        </is>
      </c>
      <c r="D18" s="170" t="inlineStr">
        <is>
          <t>x</t>
        </is>
      </c>
      <c r="E18" s="170" t="inlineStr">
        <is>
          <t>x</t>
        </is>
      </c>
      <c r="F18" s="170" t="inlineStr">
        <is>
          <t>x</t>
        </is>
      </c>
      <c r="G18" s="171" t="inlineStr"/>
      <c r="H18" s="171" t="inlineStr"/>
      <c r="I18" s="171" t="inlineStr"/>
      <c r="J18" s="171" t="inlineStr"/>
      <c r="K18" s="171" t="inlineStr"/>
      <c r="L18" s="171" t="inlineStr"/>
      <c r="M18" s="171" t="inlineStr"/>
      <c r="N18" s="171" t="inlineStr"/>
      <c r="O18" s="171" t="inlineStr"/>
      <c r="P18" s="171" t="inlineStr"/>
      <c r="Q18" s="171" t="inlineStr"/>
      <c r="R18" s="171" t="inlineStr"/>
      <c r="S18" s="171" t="inlineStr"/>
      <c r="T18" s="171" t="inlineStr"/>
      <c r="U18" s="171" t="inlineStr"/>
      <c r="V18" s="171" t="inlineStr"/>
      <c r="W18" s="171" t="inlineStr"/>
      <c r="X18" s="171" t="inlineStr"/>
      <c r="Y18" s="171" t="inlineStr"/>
      <c r="Z18" s="171" t="inlineStr"/>
      <c r="AA18" s="171" t="inlineStr"/>
      <c r="AB18" s="171" t="inlineStr"/>
      <c r="AC18" s="171" t="inlineStr"/>
      <c r="AD18" s="171" t="inlineStr"/>
      <c r="AE18" s="170" t="inlineStr">
        <is>
          <t>x</t>
        </is>
      </c>
      <c r="AF18" s="171" t="inlineStr"/>
    </row>
    <row r="19" ht="15" customHeight="1">
      <c r="A19" s="172" t="inlineStr">
        <is>
          <t>Viande de veaux</t>
        </is>
      </c>
      <c r="B19" s="171" t="inlineStr"/>
      <c r="C19" s="170" t="inlineStr">
        <is>
          <t>x</t>
        </is>
      </c>
      <c r="D19" s="170" t="inlineStr">
        <is>
          <t>x</t>
        </is>
      </c>
      <c r="E19" s="170" t="inlineStr">
        <is>
          <t>x</t>
        </is>
      </c>
      <c r="F19" s="170" t="inlineStr">
        <is>
          <t>x</t>
        </is>
      </c>
      <c r="G19" s="171" t="inlineStr"/>
      <c r="H19" s="171" t="inlineStr"/>
      <c r="I19" s="171" t="inlineStr"/>
      <c r="J19" s="171" t="inlineStr"/>
      <c r="K19" s="171" t="inlineStr"/>
      <c r="L19" s="171" t="inlineStr"/>
      <c r="M19" s="171" t="inlineStr"/>
      <c r="N19" s="171" t="inlineStr"/>
      <c r="O19" s="171" t="inlineStr"/>
      <c r="P19" s="171" t="inlineStr"/>
      <c r="Q19" s="171" t="inlineStr"/>
      <c r="R19" s="171" t="inlineStr"/>
      <c r="S19" s="171" t="inlineStr"/>
      <c r="T19" s="171" t="inlineStr"/>
      <c r="U19" s="171" t="inlineStr"/>
      <c r="V19" s="171" t="inlineStr"/>
      <c r="W19" s="171" t="inlineStr"/>
      <c r="X19" s="171" t="inlineStr"/>
      <c r="Y19" s="171" t="inlineStr"/>
      <c r="Z19" s="171" t="inlineStr"/>
      <c r="AA19" s="171" t="inlineStr"/>
      <c r="AB19" s="171" t="inlineStr"/>
      <c r="AC19" s="171" t="inlineStr"/>
      <c r="AD19" s="171" t="inlineStr"/>
      <c r="AE19" s="170" t="inlineStr">
        <is>
          <t>x</t>
        </is>
      </c>
      <c r="AF19" s="171" t="inlineStr"/>
    </row>
    <row r="20" ht="15" customHeight="1">
      <c r="A20" s="172" t="inlineStr">
        <is>
          <t>Viande de gros bovins</t>
        </is>
      </c>
      <c r="B20" s="171" t="inlineStr"/>
      <c r="C20" s="170" t="inlineStr">
        <is>
          <t>x</t>
        </is>
      </c>
      <c r="D20" s="170" t="inlineStr">
        <is>
          <t>x</t>
        </is>
      </c>
      <c r="E20" s="170" t="inlineStr">
        <is>
          <t>x</t>
        </is>
      </c>
      <c r="F20" s="170" t="inlineStr">
        <is>
          <t>x</t>
        </is>
      </c>
      <c r="G20" s="171" t="inlineStr"/>
      <c r="H20" s="171" t="inlineStr"/>
      <c r="I20" s="171" t="inlineStr"/>
      <c r="J20" s="171" t="inlineStr"/>
      <c r="K20" s="171" t="inlineStr"/>
      <c r="L20" s="171" t="inlineStr"/>
      <c r="M20" s="171" t="inlineStr"/>
      <c r="N20" s="171" t="inlineStr"/>
      <c r="O20" s="171" t="inlineStr"/>
      <c r="P20" s="171" t="inlineStr"/>
      <c r="Q20" s="171" t="inlineStr"/>
      <c r="R20" s="171" t="inlineStr"/>
      <c r="S20" s="171" t="inlineStr"/>
      <c r="T20" s="171" t="inlineStr"/>
      <c r="U20" s="171" t="inlineStr"/>
      <c r="V20" s="171" t="inlineStr"/>
      <c r="W20" s="171" t="inlineStr"/>
      <c r="X20" s="171" t="inlineStr"/>
      <c r="Y20" s="171" t="inlineStr"/>
      <c r="Z20" s="171" t="inlineStr"/>
      <c r="AA20" s="171" t="inlineStr"/>
      <c r="AB20" s="171" t="inlineStr"/>
      <c r="AC20" s="171" t="inlineStr"/>
      <c r="AD20" s="171" t="inlineStr"/>
      <c r="AE20" s="170" t="inlineStr">
        <is>
          <t>x</t>
        </is>
      </c>
      <c r="AF20" s="171" t="inlineStr"/>
    </row>
    <row r="21" ht="15" customHeight="1">
      <c r="A21" s="169" t="inlineStr">
        <is>
          <t>Matières issues de coproduits</t>
        </is>
      </c>
      <c r="B21" s="171" t="inlineStr"/>
      <c r="C21" s="170" t="inlineStr">
        <is>
          <t>x</t>
        </is>
      </c>
      <c r="D21" s="171" t="inlineStr"/>
      <c r="E21" s="171" t="inlineStr"/>
      <c r="F21" s="171" t="inlineStr"/>
      <c r="G21" s="170" t="inlineStr">
        <is>
          <t>x</t>
        </is>
      </c>
      <c r="H21" s="170" t="inlineStr">
        <is>
          <t>x</t>
        </is>
      </c>
      <c r="I21" s="170" t="inlineStr">
        <is>
          <t>x</t>
        </is>
      </c>
      <c r="J21" s="171" t="inlineStr"/>
      <c r="K21" s="171" t="inlineStr"/>
      <c r="L21" s="171" t="inlineStr"/>
      <c r="M21" s="171" t="inlineStr"/>
      <c r="N21" s="171" t="inlineStr"/>
      <c r="O21" s="171" t="inlineStr"/>
      <c r="P21" s="171" t="inlineStr"/>
      <c r="Q21" s="171" t="inlineStr"/>
      <c r="R21" s="171" t="inlineStr"/>
      <c r="S21" s="171" t="inlineStr"/>
      <c r="T21" s="171" t="inlineStr"/>
      <c r="U21" s="171" t="inlineStr"/>
      <c r="V21" s="171" t="inlineStr"/>
      <c r="W21" s="171" t="inlineStr"/>
      <c r="X21" s="171" t="inlineStr"/>
      <c r="Y21" s="171" t="inlineStr"/>
      <c r="Z21" s="171" t="inlineStr"/>
      <c r="AA21" s="171" t="inlineStr"/>
      <c r="AB21" s="171" t="inlineStr"/>
      <c r="AC21" s="171" t="inlineStr"/>
      <c r="AD21" s="171" t="inlineStr"/>
      <c r="AE21" s="171" t="inlineStr"/>
      <c r="AF21" s="171" t="inlineStr"/>
    </row>
    <row r="22" ht="15" customHeight="1">
      <c r="A22" s="172" t="inlineStr">
        <is>
          <t>Produits transformés</t>
        </is>
      </c>
      <c r="B22" s="171" t="inlineStr"/>
      <c r="C22" s="170" t="inlineStr">
        <is>
          <t>x</t>
        </is>
      </c>
      <c r="D22" s="171" t="inlineStr"/>
      <c r="E22" s="171" t="inlineStr"/>
      <c r="F22" s="171" t="inlineStr"/>
      <c r="G22" s="170" t="inlineStr">
        <is>
          <t>x</t>
        </is>
      </c>
      <c r="H22" s="170" t="inlineStr">
        <is>
          <t>x</t>
        </is>
      </c>
      <c r="I22" s="170" t="inlineStr">
        <is>
          <t>x</t>
        </is>
      </c>
      <c r="J22" s="171" t="inlineStr"/>
      <c r="K22" s="171" t="inlineStr"/>
      <c r="L22" s="171" t="inlineStr"/>
      <c r="M22" s="171" t="inlineStr"/>
      <c r="N22" s="171" t="inlineStr"/>
      <c r="O22" s="171" t="inlineStr"/>
      <c r="P22" s="171" t="inlineStr"/>
      <c r="Q22" s="171" t="inlineStr"/>
      <c r="R22" s="171" t="inlineStr"/>
      <c r="S22" s="171" t="inlineStr"/>
      <c r="T22" s="171" t="inlineStr"/>
      <c r="U22" s="171" t="inlineStr"/>
      <c r="V22" s="171" t="inlineStr"/>
      <c r="W22" s="171" t="inlineStr"/>
      <c r="X22" s="171" t="inlineStr"/>
      <c r="Y22" s="171" t="inlineStr"/>
      <c r="Z22" s="171" t="inlineStr"/>
      <c r="AA22" s="171" t="inlineStr"/>
      <c r="AB22" s="171" t="inlineStr"/>
      <c r="AC22" s="171" t="inlineStr"/>
      <c r="AD22" s="171" t="inlineStr"/>
      <c r="AE22" s="171" t="inlineStr"/>
      <c r="AF22" s="171" t="inlineStr"/>
    </row>
    <row r="23" ht="15" customHeight="1">
      <c r="A23" s="173" t="inlineStr">
        <is>
          <t>Farines et graisses animales</t>
        </is>
      </c>
      <c r="B23" s="171" t="inlineStr"/>
      <c r="C23" s="170" t="inlineStr">
        <is>
          <t>x</t>
        </is>
      </c>
      <c r="D23" s="171" t="inlineStr"/>
      <c r="E23" s="171" t="inlineStr"/>
      <c r="F23" s="171" t="inlineStr"/>
      <c r="G23" s="170" t="inlineStr">
        <is>
          <t>x</t>
        </is>
      </c>
      <c r="H23" s="170" t="inlineStr">
        <is>
          <t>x</t>
        </is>
      </c>
      <c r="I23" s="171" t="inlineStr"/>
      <c r="J23" s="171" t="inlineStr"/>
      <c r="K23" s="171" t="inlineStr"/>
      <c r="L23" s="171" t="inlineStr"/>
      <c r="M23" s="171" t="inlineStr"/>
      <c r="N23" s="171" t="inlineStr"/>
      <c r="O23" s="171" t="inlineStr"/>
      <c r="P23" s="171" t="inlineStr"/>
      <c r="Q23" s="171" t="inlineStr"/>
      <c r="R23" s="171" t="inlineStr"/>
      <c r="S23" s="171" t="inlineStr"/>
      <c r="T23" s="171" t="inlineStr"/>
      <c r="U23" s="171" t="inlineStr"/>
      <c r="V23" s="171" t="inlineStr"/>
      <c r="W23" s="171" t="inlineStr"/>
      <c r="X23" s="171" t="inlineStr"/>
      <c r="Y23" s="171" t="inlineStr"/>
      <c r="Z23" s="171" t="inlineStr"/>
      <c r="AA23" s="171" t="inlineStr"/>
      <c r="AB23" s="171" t="inlineStr"/>
      <c r="AC23" s="171" t="inlineStr"/>
      <c r="AD23" s="171" t="inlineStr"/>
      <c r="AE23" s="171" t="inlineStr"/>
      <c r="AF23" s="171" t="inlineStr"/>
    </row>
    <row r="24" ht="15" customHeight="1">
      <c r="A24" s="174" t="inlineStr">
        <is>
          <t>Farines animales</t>
        </is>
      </c>
      <c r="B24" s="171" t="inlineStr"/>
      <c r="C24" s="170" t="inlineStr">
        <is>
          <t>x</t>
        </is>
      </c>
      <c r="D24" s="171" t="inlineStr"/>
      <c r="E24" s="171" t="inlineStr"/>
      <c r="F24" s="171" t="inlineStr"/>
      <c r="G24" s="170" t="inlineStr">
        <is>
          <t>x</t>
        </is>
      </c>
      <c r="H24" s="170" t="inlineStr">
        <is>
          <t>x</t>
        </is>
      </c>
      <c r="I24" s="171" t="inlineStr"/>
      <c r="J24" s="171" t="inlineStr"/>
      <c r="K24" s="171" t="inlineStr"/>
      <c r="L24" s="171" t="inlineStr"/>
      <c r="M24" s="171" t="inlineStr"/>
      <c r="N24" s="171" t="inlineStr"/>
      <c r="O24" s="171" t="inlineStr"/>
      <c r="P24" s="171" t="inlineStr"/>
      <c r="Q24" s="171" t="inlineStr"/>
      <c r="R24" s="171" t="inlineStr"/>
      <c r="S24" s="171" t="inlineStr"/>
      <c r="T24" s="171" t="inlineStr"/>
      <c r="U24" s="171" t="inlineStr"/>
      <c r="V24" s="171" t="inlineStr"/>
      <c r="W24" s="171" t="inlineStr"/>
      <c r="X24" s="171" t="inlineStr"/>
      <c r="Y24" s="171" t="inlineStr"/>
      <c r="Z24" s="171" t="inlineStr"/>
      <c r="AA24" s="171" t="inlineStr"/>
      <c r="AB24" s="171" t="inlineStr"/>
      <c r="AC24" s="171" t="inlineStr"/>
      <c r="AD24" s="171" t="inlineStr"/>
      <c r="AE24" s="171" t="inlineStr"/>
      <c r="AF24" s="171" t="inlineStr"/>
    </row>
    <row r="25" ht="15" customHeight="1">
      <c r="A25" s="174" t="inlineStr">
        <is>
          <t>Graisses animales</t>
        </is>
      </c>
      <c r="B25" s="171" t="inlineStr"/>
      <c r="C25" s="170" t="inlineStr">
        <is>
          <t>x</t>
        </is>
      </c>
      <c r="D25" s="171" t="inlineStr"/>
      <c r="E25" s="171" t="inlineStr"/>
      <c r="F25" s="171" t="inlineStr"/>
      <c r="G25" s="170" t="inlineStr">
        <is>
          <t>x</t>
        </is>
      </c>
      <c r="H25" s="170" t="inlineStr">
        <is>
          <t>x</t>
        </is>
      </c>
      <c r="I25" s="171" t="inlineStr"/>
      <c r="J25" s="171" t="inlineStr"/>
      <c r="K25" s="171" t="inlineStr"/>
      <c r="L25" s="171" t="inlineStr"/>
      <c r="M25" s="171" t="inlineStr"/>
      <c r="N25" s="171" t="inlineStr"/>
      <c r="O25" s="171" t="inlineStr"/>
      <c r="P25" s="171" t="inlineStr"/>
      <c r="Q25" s="171" t="inlineStr"/>
      <c r="R25" s="171" t="inlineStr"/>
      <c r="S25" s="171" t="inlineStr"/>
      <c r="T25" s="171" t="inlineStr"/>
      <c r="U25" s="171" t="inlineStr"/>
      <c r="V25" s="171" t="inlineStr"/>
      <c r="W25" s="171" t="inlineStr"/>
      <c r="X25" s="171" t="inlineStr"/>
      <c r="Y25" s="171" t="inlineStr"/>
      <c r="Z25" s="171" t="inlineStr"/>
      <c r="AA25" s="171" t="inlineStr"/>
      <c r="AB25" s="171" t="inlineStr"/>
      <c r="AC25" s="171" t="inlineStr"/>
      <c r="AD25" s="171" t="inlineStr"/>
      <c r="AE25" s="171" t="inlineStr"/>
      <c r="AF25" s="171" t="inlineStr"/>
    </row>
    <row r="26" ht="15" customHeight="1">
      <c r="A26" s="173" t="inlineStr">
        <is>
          <t>PAT et CGA</t>
        </is>
      </c>
      <c r="B26" s="171" t="inlineStr"/>
      <c r="C26" s="170" t="inlineStr">
        <is>
          <t>x</t>
        </is>
      </c>
      <c r="D26" s="171" t="inlineStr"/>
      <c r="E26" s="171" t="inlineStr"/>
      <c r="F26" s="171" t="inlineStr"/>
      <c r="G26" s="170" t="inlineStr">
        <is>
          <t>x</t>
        </is>
      </c>
      <c r="H26" s="171" t="inlineStr"/>
      <c r="I26" s="170" t="inlineStr">
        <is>
          <t>x</t>
        </is>
      </c>
      <c r="J26" s="171" t="inlineStr"/>
      <c r="K26" s="171" t="inlineStr"/>
      <c r="L26" s="171" t="inlineStr"/>
      <c r="M26" s="171" t="inlineStr"/>
      <c r="N26" s="171" t="inlineStr"/>
      <c r="O26" s="171" t="inlineStr"/>
      <c r="P26" s="171" t="inlineStr"/>
      <c r="Q26" s="171" t="inlineStr"/>
      <c r="R26" s="171" t="inlineStr"/>
      <c r="S26" s="171" t="inlineStr"/>
      <c r="T26" s="171" t="inlineStr"/>
      <c r="U26" s="171" t="inlineStr"/>
      <c r="V26" s="171" t="inlineStr"/>
      <c r="W26" s="171" t="inlineStr"/>
      <c r="X26" s="171" t="inlineStr"/>
      <c r="Y26" s="171" t="inlineStr"/>
      <c r="Z26" s="171" t="inlineStr"/>
      <c r="AA26" s="171" t="inlineStr"/>
      <c r="AB26" s="171" t="inlineStr"/>
      <c r="AC26" s="171" t="inlineStr"/>
      <c r="AD26" s="171" t="inlineStr"/>
      <c r="AE26" s="171" t="inlineStr"/>
      <c r="AF26" s="171" t="inlineStr"/>
    </row>
    <row r="27" ht="15" customHeight="1">
      <c r="A27" s="174" t="inlineStr">
        <is>
          <t>Protéines animales transformées</t>
        </is>
      </c>
      <c r="B27" s="171" t="inlineStr"/>
      <c r="C27" s="170" t="inlineStr">
        <is>
          <t>x</t>
        </is>
      </c>
      <c r="D27" s="171" t="inlineStr"/>
      <c r="E27" s="171" t="inlineStr"/>
      <c r="F27" s="171" t="inlineStr"/>
      <c r="G27" s="170" t="inlineStr">
        <is>
          <t>x</t>
        </is>
      </c>
      <c r="H27" s="171" t="inlineStr"/>
      <c r="I27" s="170" t="inlineStr">
        <is>
          <t>x</t>
        </is>
      </c>
      <c r="J27" s="171" t="inlineStr"/>
      <c r="K27" s="171" t="inlineStr"/>
      <c r="L27" s="171" t="inlineStr"/>
      <c r="M27" s="171" t="inlineStr"/>
      <c r="N27" s="171" t="inlineStr"/>
      <c r="O27" s="171" t="inlineStr"/>
      <c r="P27" s="171" t="inlineStr"/>
      <c r="Q27" s="171" t="inlineStr"/>
      <c r="R27" s="171" t="inlineStr"/>
      <c r="S27" s="171" t="inlineStr"/>
      <c r="T27" s="171" t="inlineStr"/>
      <c r="U27" s="171" t="inlineStr"/>
      <c r="V27" s="171" t="inlineStr"/>
      <c r="W27" s="171" t="inlineStr"/>
      <c r="X27" s="171" t="inlineStr"/>
      <c r="Y27" s="171" t="inlineStr"/>
      <c r="Z27" s="171" t="inlineStr"/>
      <c r="AA27" s="171" t="inlineStr"/>
      <c r="AB27" s="171" t="inlineStr"/>
      <c r="AC27" s="171" t="inlineStr"/>
      <c r="AD27" s="171" t="inlineStr"/>
      <c r="AE27" s="171" t="inlineStr"/>
      <c r="AF27" s="171" t="inlineStr"/>
    </row>
    <row r="28" ht="15" customHeight="1">
      <c r="A28" s="174" t="inlineStr">
        <is>
          <t>Corps gras animaux</t>
        </is>
      </c>
      <c r="B28" s="171" t="inlineStr"/>
      <c r="C28" s="170" t="inlineStr">
        <is>
          <t>x</t>
        </is>
      </c>
      <c r="D28" s="171" t="inlineStr"/>
      <c r="E28" s="171" t="inlineStr"/>
      <c r="F28" s="171" t="inlineStr"/>
      <c r="G28" s="170" t="inlineStr">
        <is>
          <t>x</t>
        </is>
      </c>
      <c r="H28" s="171" t="inlineStr"/>
      <c r="I28" s="170" t="inlineStr">
        <is>
          <t>x</t>
        </is>
      </c>
      <c r="J28" s="171" t="inlineStr"/>
      <c r="K28" s="171" t="inlineStr"/>
      <c r="L28" s="171" t="inlineStr"/>
      <c r="M28" s="171" t="inlineStr"/>
      <c r="N28" s="171" t="inlineStr"/>
      <c r="O28" s="171" t="inlineStr"/>
      <c r="P28" s="171" t="inlineStr"/>
      <c r="Q28" s="171" t="inlineStr"/>
      <c r="R28" s="171" t="inlineStr"/>
      <c r="S28" s="171" t="inlineStr"/>
      <c r="T28" s="171" t="inlineStr"/>
      <c r="U28" s="171" t="inlineStr"/>
      <c r="V28" s="171" t="inlineStr"/>
      <c r="W28" s="171" t="inlineStr"/>
      <c r="X28" s="171" t="inlineStr"/>
      <c r="Y28" s="171" t="inlineStr"/>
      <c r="Z28" s="171" t="inlineStr"/>
      <c r="AA28" s="171" t="inlineStr"/>
      <c r="AB28" s="171" t="inlineStr"/>
      <c r="AC28" s="171" t="inlineStr"/>
      <c r="AD28" s="171" t="inlineStr"/>
      <c r="AE28" s="171" t="inlineStr"/>
      <c r="AF28" s="171" t="inlineStr"/>
    </row>
    <row r="29" ht="15" customHeight="1">
      <c r="A29" s="169" t="inlineStr">
        <is>
          <t>Eau</t>
        </is>
      </c>
      <c r="B29" s="171" t="inlineStr"/>
      <c r="C29" s="170" t="inlineStr">
        <is>
          <t>x</t>
        </is>
      </c>
      <c r="D29" s="170" t="inlineStr">
        <is>
          <t>x</t>
        </is>
      </c>
      <c r="E29" s="170" t="inlineStr">
        <is>
          <t>x</t>
        </is>
      </c>
      <c r="F29" s="170" t="inlineStr">
        <is>
          <t>x</t>
        </is>
      </c>
      <c r="G29" s="170" t="inlineStr">
        <is>
          <t>x</t>
        </is>
      </c>
      <c r="H29" s="170" t="inlineStr">
        <is>
          <t>x</t>
        </is>
      </c>
      <c r="I29" s="170" t="inlineStr">
        <is>
          <t>x</t>
        </is>
      </c>
      <c r="J29" s="171" t="inlineStr"/>
      <c r="K29" s="171" t="inlineStr"/>
      <c r="L29" s="171" t="inlineStr"/>
      <c r="M29" s="171" t="inlineStr"/>
      <c r="N29" s="171" t="inlineStr"/>
      <c r="O29" s="171" t="inlineStr"/>
      <c r="P29" s="171" t="inlineStr"/>
      <c r="Q29" s="171" t="inlineStr"/>
      <c r="R29" s="171" t="inlineStr"/>
      <c r="S29" s="171" t="inlineStr"/>
      <c r="T29" s="171" t="inlineStr"/>
      <c r="U29" s="171" t="inlineStr"/>
      <c r="V29" s="171" t="inlineStr"/>
      <c r="W29" s="171" t="inlineStr"/>
      <c r="X29" s="171" t="inlineStr"/>
      <c r="Y29" s="171" t="inlineStr"/>
      <c r="Z29" s="171" t="inlineStr"/>
      <c r="AA29" s="171" t="inlineStr"/>
      <c r="AB29" s="171" t="inlineStr"/>
      <c r="AC29" s="171" t="inlineStr"/>
      <c r="AD29" s="171" t="inlineStr"/>
      <c r="AE29" s="171" t="inlineStr"/>
      <c r="AF29" s="171" t="inlineStr"/>
    </row>
    <row r="30" ht="15" customHeight="1">
      <c r="A30" s="172" t="inlineStr">
        <is>
          <t>Eau - ressuage</t>
        </is>
      </c>
      <c r="B30" s="171" t="inlineStr"/>
      <c r="C30" s="170" t="inlineStr">
        <is>
          <t>x</t>
        </is>
      </c>
      <c r="D30" s="170" t="inlineStr">
        <is>
          <t>x</t>
        </is>
      </c>
      <c r="E30" s="170" t="inlineStr">
        <is>
          <t>x</t>
        </is>
      </c>
      <c r="F30" s="170" t="inlineStr">
        <is>
          <t>x</t>
        </is>
      </c>
      <c r="G30" s="171" t="inlineStr"/>
      <c r="H30" s="171" t="inlineStr"/>
      <c r="I30" s="171" t="inlineStr"/>
      <c r="J30" s="171" t="inlineStr"/>
      <c r="K30" s="171" t="inlineStr"/>
      <c r="L30" s="171" t="inlineStr"/>
      <c r="M30" s="171" t="inlineStr"/>
      <c r="N30" s="171" t="inlineStr"/>
      <c r="O30" s="171" t="inlineStr"/>
      <c r="P30" s="171" t="inlineStr"/>
      <c r="Q30" s="171" t="inlineStr"/>
      <c r="R30" s="171" t="inlineStr"/>
      <c r="S30" s="171" t="inlineStr"/>
      <c r="T30" s="171" t="inlineStr"/>
      <c r="U30" s="171" t="inlineStr"/>
      <c r="V30" s="171" t="inlineStr"/>
      <c r="W30" s="171" t="inlineStr"/>
      <c r="X30" s="171" t="inlineStr"/>
      <c r="Y30" s="171" t="inlineStr"/>
      <c r="Z30" s="171" t="inlineStr"/>
      <c r="AA30" s="171" t="inlineStr"/>
      <c r="AB30" s="171" t="inlineStr"/>
      <c r="AC30" s="171" t="inlineStr"/>
      <c r="AD30" s="171" t="inlineStr"/>
      <c r="AE30" s="171" t="inlineStr"/>
      <c r="AF30" s="171" t="inlineStr"/>
    </row>
    <row r="31" ht="15" customHeight="1">
      <c r="A31" s="172" t="inlineStr">
        <is>
          <t>Eau - traitement thermique</t>
        </is>
      </c>
      <c r="B31" s="171" t="inlineStr"/>
      <c r="C31" s="170" t="inlineStr">
        <is>
          <t>x</t>
        </is>
      </c>
      <c r="D31" s="171" t="inlineStr"/>
      <c r="E31" s="171" t="inlineStr"/>
      <c r="F31" s="171" t="inlineStr"/>
      <c r="G31" s="170" t="inlineStr">
        <is>
          <t>x</t>
        </is>
      </c>
      <c r="H31" s="170" t="inlineStr">
        <is>
          <t>x</t>
        </is>
      </c>
      <c r="I31" s="170" t="inlineStr">
        <is>
          <t>x</t>
        </is>
      </c>
      <c r="J31" s="171" t="inlineStr"/>
      <c r="K31" s="171" t="inlineStr"/>
      <c r="L31" s="171" t="inlineStr"/>
      <c r="M31" s="171" t="inlineStr"/>
      <c r="N31" s="171" t="inlineStr"/>
      <c r="O31" s="171" t="inlineStr"/>
      <c r="P31" s="171" t="inlineStr"/>
      <c r="Q31" s="171" t="inlineStr"/>
      <c r="R31" s="171" t="inlineStr"/>
      <c r="S31" s="171" t="inlineStr"/>
      <c r="T31" s="171" t="inlineStr"/>
      <c r="U31" s="171" t="inlineStr"/>
      <c r="V31" s="171" t="inlineStr"/>
      <c r="W31" s="171" t="inlineStr"/>
      <c r="X31" s="171" t="inlineStr"/>
      <c r="Y31" s="171" t="inlineStr"/>
      <c r="Z31" s="171" t="inlineStr"/>
      <c r="AA31" s="171" t="inlineStr"/>
      <c r="AB31" s="171" t="inlineStr"/>
      <c r="AC31" s="171" t="inlineStr"/>
      <c r="AD31" s="171" t="inlineStr"/>
      <c r="AE31" s="171" t="inlineStr"/>
      <c r="AF31" s="171" t="inlineStr"/>
    </row>
    <row r="32" ht="15" customHeight="1">
      <c r="A32" s="171" t="inlineStr"/>
      <c r="B32" s="171" t="inlineStr"/>
      <c r="C32" s="171" t="inlineStr"/>
      <c r="D32" s="171" t="inlineStr"/>
      <c r="E32" s="171" t="inlineStr"/>
      <c r="F32" s="171" t="inlineStr"/>
      <c r="G32" s="171" t="inlineStr"/>
      <c r="H32" s="171" t="inlineStr"/>
      <c r="I32" s="171" t="inlineStr"/>
      <c r="J32" s="171" t="inlineStr"/>
      <c r="K32" s="171" t="inlineStr"/>
      <c r="L32" s="171" t="inlineStr"/>
      <c r="M32" s="171" t="inlineStr"/>
      <c r="N32" s="171" t="inlineStr"/>
      <c r="O32" s="171" t="inlineStr"/>
      <c r="P32" s="171" t="inlineStr"/>
      <c r="Q32" s="171" t="inlineStr"/>
      <c r="R32" s="171" t="inlineStr"/>
      <c r="S32" s="171" t="inlineStr"/>
      <c r="T32" s="171" t="inlineStr"/>
      <c r="U32" s="171" t="inlineStr"/>
      <c r="V32" s="171" t="inlineStr"/>
      <c r="W32" s="171" t="inlineStr"/>
      <c r="X32" s="171" t="inlineStr"/>
      <c r="Y32" s="171" t="inlineStr"/>
      <c r="Z32" s="171" t="inlineStr"/>
      <c r="AA32" s="171" t="inlineStr"/>
      <c r="AB32" s="171" t="inlineStr"/>
      <c r="AC32" s="171" t="inlineStr"/>
      <c r="AD32" s="171" t="inlineStr"/>
      <c r="AE32" s="171" t="inlineStr"/>
      <c r="AF32" s="171" t="inlineStr"/>
    </row>
    <row r="33" ht="170" customHeight="1">
      <c r="A33" s="171" t="inlineStr"/>
      <c r="B33" s="163" t="inlineStr">
        <is>
          <t>Élevage</t>
        </is>
      </c>
      <c r="C33" s="163" t="inlineStr">
        <is>
          <t>1ère et 2nde transformation</t>
        </is>
      </c>
      <c r="D33" s="164" t="inlineStr">
        <is>
          <t>Abattage / découpe</t>
        </is>
      </c>
      <c r="E33" s="165" t="inlineStr">
        <is>
          <t>Abattage / découpe de veaux</t>
        </is>
      </c>
      <c r="F33" s="165" t="inlineStr">
        <is>
          <t>Abattage / découpe de gros bovins</t>
        </is>
      </c>
      <c r="G33" s="164" t="inlineStr">
        <is>
          <t>Transformation des coproduits</t>
        </is>
      </c>
      <c r="H33" s="165" t="inlineStr">
        <is>
          <t>Traitement thermique C1/C2</t>
        </is>
      </c>
      <c r="I33" s="165" t="inlineStr">
        <is>
          <t>Traitement thermique C3 et alimentaire</t>
        </is>
      </c>
      <c r="J33" s="163" t="inlineStr">
        <is>
          <t>Débouchés</t>
        </is>
      </c>
      <c r="K33" s="164" t="inlineStr">
        <is>
          <t>Usages alimentaires</t>
        </is>
      </c>
      <c r="L33" s="165" t="inlineStr">
        <is>
          <t>Alimentation humaine</t>
        </is>
      </c>
      <c r="M33" s="166" t="inlineStr">
        <is>
          <t>Vente directe et autoconsommation</t>
        </is>
      </c>
      <c r="N33" s="166" t="inlineStr">
        <is>
          <t>Ménages</t>
        </is>
      </c>
      <c r="O33" s="167" t="inlineStr">
        <is>
          <t>Circuits spécialisés</t>
        </is>
      </c>
      <c r="P33" s="168" t="inlineStr">
        <is>
          <t>Boucherie</t>
        </is>
      </c>
      <c r="Q33" s="167" t="inlineStr">
        <is>
          <t>Circuits généralistes</t>
        </is>
      </c>
      <c r="R33" s="168" t="inlineStr">
        <is>
          <t>GMS</t>
        </is>
      </c>
      <c r="S33" s="166" t="inlineStr">
        <is>
          <t>RHD</t>
        </is>
      </c>
      <c r="T33" s="166" t="inlineStr">
        <is>
          <t>Autres IAA</t>
        </is>
      </c>
      <c r="U33" s="165" t="inlineStr">
        <is>
          <t>Alimentation animale</t>
        </is>
      </c>
      <c r="V33" s="166" t="inlineStr">
        <is>
          <t>Alimentation animale rente</t>
        </is>
      </c>
      <c r="W33" s="166" t="inlineStr">
        <is>
          <t>Petfood</t>
        </is>
      </c>
      <c r="X33" s="166" t="inlineStr">
        <is>
          <t>Aquaculture</t>
        </is>
      </c>
      <c r="Y33" s="164" t="inlineStr">
        <is>
          <t>Usages non-alimentaires</t>
        </is>
      </c>
      <c r="Z33" s="165" t="inlineStr">
        <is>
          <t>Biomatériaux</t>
        </is>
      </c>
      <c r="AA33" s="165" t="inlineStr">
        <is>
          <t>Energie</t>
        </is>
      </c>
      <c r="AB33" s="165" t="inlineStr">
        <is>
          <t>Fertilisation</t>
        </is>
      </c>
      <c r="AC33" s="165" t="inlineStr">
        <is>
          <t>Autres industries</t>
        </is>
      </c>
      <c r="AD33" s="164" t="inlineStr">
        <is>
          <t>Autres usages (ou usages inconnus)</t>
        </is>
      </c>
      <c r="AE33" s="163" t="inlineStr">
        <is>
          <t>Import</t>
        </is>
      </c>
      <c r="AF33" s="163" t="inlineStr">
        <is>
          <t>Export</t>
        </is>
      </c>
    </row>
    <row r="34" ht="15" customHeight="1">
      <c r="A34" s="169" t="inlineStr">
        <is>
          <t>Bovins</t>
        </is>
      </c>
      <c r="B34" s="171" t="inlineStr"/>
      <c r="C34" s="170" t="inlineStr">
        <is>
          <t>x</t>
        </is>
      </c>
      <c r="D34" s="170" t="inlineStr">
        <is>
          <t>x</t>
        </is>
      </c>
      <c r="E34" s="170" t="inlineStr">
        <is>
          <t>x</t>
        </is>
      </c>
      <c r="F34" s="170" t="inlineStr">
        <is>
          <t>x</t>
        </is>
      </c>
      <c r="G34" s="171" t="inlineStr"/>
      <c r="H34" s="171" t="inlineStr"/>
      <c r="I34" s="171" t="inlineStr"/>
      <c r="J34" s="171" t="inlineStr"/>
      <c r="K34" s="171" t="inlineStr"/>
      <c r="L34" s="171" t="inlineStr"/>
      <c r="M34" s="171" t="inlineStr"/>
      <c r="N34" s="171" t="inlineStr"/>
      <c r="O34" s="171" t="inlineStr"/>
      <c r="P34" s="171" t="inlineStr"/>
      <c r="Q34" s="171" t="inlineStr"/>
      <c r="R34" s="171" t="inlineStr"/>
      <c r="S34" s="171" t="inlineStr"/>
      <c r="T34" s="171" t="inlineStr"/>
      <c r="U34" s="171" t="inlineStr"/>
      <c r="V34" s="171" t="inlineStr"/>
      <c r="W34" s="171" t="inlineStr"/>
      <c r="X34" s="171" t="inlineStr"/>
      <c r="Y34" s="171" t="inlineStr"/>
      <c r="Z34" s="171" t="inlineStr"/>
      <c r="AA34" s="171" t="inlineStr"/>
      <c r="AB34" s="171" t="inlineStr"/>
      <c r="AC34" s="171" t="inlineStr"/>
      <c r="AD34" s="171" t="inlineStr"/>
      <c r="AE34" s="171" t="inlineStr"/>
      <c r="AF34" s="170" t="inlineStr">
        <is>
          <t>x</t>
        </is>
      </c>
    </row>
    <row r="35" ht="15" customHeight="1">
      <c r="A35" s="172" t="inlineStr">
        <is>
          <t>Veaux</t>
        </is>
      </c>
      <c r="B35" s="171" t="inlineStr"/>
      <c r="C35" s="170" t="inlineStr">
        <is>
          <t>x</t>
        </is>
      </c>
      <c r="D35" s="170" t="inlineStr">
        <is>
          <t>x</t>
        </is>
      </c>
      <c r="E35" s="170" t="inlineStr">
        <is>
          <t>x</t>
        </is>
      </c>
      <c r="F35" s="171" t="inlineStr"/>
      <c r="G35" s="171" t="inlineStr"/>
      <c r="H35" s="171" t="inlineStr"/>
      <c r="I35" s="171" t="inlineStr"/>
      <c r="J35" s="171" t="inlineStr"/>
      <c r="K35" s="171" t="inlineStr"/>
      <c r="L35" s="171" t="inlineStr"/>
      <c r="M35" s="171" t="inlineStr"/>
      <c r="N35" s="171" t="inlineStr"/>
      <c r="O35" s="171" t="inlineStr"/>
      <c r="P35" s="171" t="inlineStr"/>
      <c r="Q35" s="171" t="inlineStr"/>
      <c r="R35" s="171" t="inlineStr"/>
      <c r="S35" s="171" t="inlineStr"/>
      <c r="T35" s="171" t="inlineStr"/>
      <c r="U35" s="171" t="inlineStr"/>
      <c r="V35" s="171" t="inlineStr"/>
      <c r="W35" s="171" t="inlineStr"/>
      <c r="X35" s="171" t="inlineStr"/>
      <c r="Y35" s="171" t="inlineStr"/>
      <c r="Z35" s="171" t="inlineStr"/>
      <c r="AA35" s="171" t="inlineStr"/>
      <c r="AB35" s="171" t="inlineStr"/>
      <c r="AC35" s="171" t="inlineStr"/>
      <c r="AD35" s="171" t="inlineStr"/>
      <c r="AE35" s="171" t="inlineStr"/>
      <c r="AF35" s="170" t="inlineStr">
        <is>
          <t>x</t>
        </is>
      </c>
    </row>
    <row r="36" ht="15" customHeight="1">
      <c r="A36" s="172" t="inlineStr">
        <is>
          <t>Gros bovins</t>
        </is>
      </c>
      <c r="B36" s="171" t="inlineStr"/>
      <c r="C36" s="170" t="inlineStr">
        <is>
          <t>x</t>
        </is>
      </c>
      <c r="D36" s="170" t="inlineStr">
        <is>
          <t>x</t>
        </is>
      </c>
      <c r="E36" s="171" t="inlineStr"/>
      <c r="F36" s="170" t="inlineStr">
        <is>
          <t>x</t>
        </is>
      </c>
      <c r="G36" s="171" t="inlineStr"/>
      <c r="H36" s="171" t="inlineStr"/>
      <c r="I36" s="171" t="inlineStr"/>
      <c r="J36" s="171" t="inlineStr"/>
      <c r="K36" s="171" t="inlineStr"/>
      <c r="L36" s="171" t="inlineStr"/>
      <c r="M36" s="171" t="inlineStr"/>
      <c r="N36" s="171" t="inlineStr"/>
      <c r="O36" s="171" t="inlineStr"/>
      <c r="P36" s="171" t="inlineStr"/>
      <c r="Q36" s="171" t="inlineStr"/>
      <c r="R36" s="171" t="inlineStr"/>
      <c r="S36" s="171" t="inlineStr"/>
      <c r="T36" s="171" t="inlineStr"/>
      <c r="U36" s="171" t="inlineStr"/>
      <c r="V36" s="171" t="inlineStr"/>
      <c r="W36" s="171" t="inlineStr"/>
      <c r="X36" s="171" t="inlineStr"/>
      <c r="Y36" s="171" t="inlineStr"/>
      <c r="Z36" s="171" t="inlineStr"/>
      <c r="AA36" s="171" t="inlineStr"/>
      <c r="AB36" s="171" t="inlineStr"/>
      <c r="AC36" s="171" t="inlineStr"/>
      <c r="AD36" s="171" t="inlineStr"/>
      <c r="AE36" s="171" t="inlineStr"/>
      <c r="AF36" s="170" t="inlineStr">
        <is>
          <t>x</t>
        </is>
      </c>
    </row>
    <row r="37" ht="15" customHeight="1">
      <c r="A37" s="169" t="inlineStr">
        <is>
          <t>Matières de 1ère et 2nde transformation</t>
        </is>
      </c>
      <c r="B37" s="171" t="inlineStr"/>
      <c r="C37" s="170" t="inlineStr">
        <is>
          <t>x</t>
        </is>
      </c>
      <c r="D37" s="171" t="inlineStr"/>
      <c r="E37" s="171" t="inlineStr"/>
      <c r="F37" s="171" t="inlineStr"/>
      <c r="G37" s="170" t="inlineStr">
        <is>
          <t>x</t>
        </is>
      </c>
      <c r="H37" s="170" t="inlineStr">
        <is>
          <t>x</t>
        </is>
      </c>
      <c r="I37" s="170" t="inlineStr">
        <is>
          <t>x</t>
        </is>
      </c>
      <c r="J37" s="170" t="inlineStr">
        <is>
          <t>x</t>
        </is>
      </c>
      <c r="K37" s="170" t="inlineStr">
        <is>
          <t>x</t>
        </is>
      </c>
      <c r="L37" s="170" t="inlineStr">
        <is>
          <t>x</t>
        </is>
      </c>
      <c r="M37" s="170" t="inlineStr">
        <is>
          <t>x</t>
        </is>
      </c>
      <c r="N37" s="170" t="inlineStr">
        <is>
          <t>x</t>
        </is>
      </c>
      <c r="O37" s="170" t="inlineStr">
        <is>
          <t>x</t>
        </is>
      </c>
      <c r="P37" s="170" t="inlineStr">
        <is>
          <t>x</t>
        </is>
      </c>
      <c r="Q37" s="170" t="inlineStr">
        <is>
          <t>x</t>
        </is>
      </c>
      <c r="R37" s="170" t="inlineStr">
        <is>
          <t>x</t>
        </is>
      </c>
      <c r="S37" s="170" t="inlineStr">
        <is>
          <t>x</t>
        </is>
      </c>
      <c r="T37" s="170" t="inlineStr">
        <is>
          <t>x</t>
        </is>
      </c>
      <c r="U37" s="170" t="inlineStr">
        <is>
          <t>x</t>
        </is>
      </c>
      <c r="V37" s="171" t="inlineStr"/>
      <c r="W37" s="170" t="inlineStr">
        <is>
          <t>x</t>
        </is>
      </c>
      <c r="X37" s="171" t="inlineStr"/>
      <c r="Y37" s="170" t="inlineStr">
        <is>
          <t>x</t>
        </is>
      </c>
      <c r="Z37" s="170" t="inlineStr">
        <is>
          <t>x</t>
        </is>
      </c>
      <c r="AA37" s="171" t="inlineStr"/>
      <c r="AB37" s="171" t="inlineStr"/>
      <c r="AC37" s="171" t="inlineStr"/>
      <c r="AD37" s="171" t="inlineStr"/>
      <c r="AE37" s="171" t="inlineStr"/>
      <c r="AF37" s="170" t="inlineStr">
        <is>
          <t>x</t>
        </is>
      </c>
    </row>
    <row r="38" ht="15" customHeight="1">
      <c r="A38" s="172" t="inlineStr">
        <is>
          <t>Viande</t>
        </is>
      </c>
      <c r="B38" s="171" t="inlineStr"/>
      <c r="C38" s="171" t="inlineStr"/>
      <c r="D38" s="171" t="inlineStr"/>
      <c r="E38" s="171" t="inlineStr"/>
      <c r="F38" s="171" t="inlineStr"/>
      <c r="G38" s="171" t="inlineStr"/>
      <c r="H38" s="171" t="inlineStr"/>
      <c r="I38" s="171" t="inlineStr"/>
      <c r="J38" s="170" t="inlineStr">
        <is>
          <t>x</t>
        </is>
      </c>
      <c r="K38" s="170" t="inlineStr">
        <is>
          <t>x</t>
        </is>
      </c>
      <c r="L38" s="170" t="inlineStr">
        <is>
          <t>x</t>
        </is>
      </c>
      <c r="M38" s="170" t="inlineStr">
        <is>
          <t>x</t>
        </is>
      </c>
      <c r="N38" s="170" t="inlineStr">
        <is>
          <t>x</t>
        </is>
      </c>
      <c r="O38" s="170" t="inlineStr">
        <is>
          <t>x</t>
        </is>
      </c>
      <c r="P38" s="170" t="inlineStr">
        <is>
          <t>x</t>
        </is>
      </c>
      <c r="Q38" s="170" t="inlineStr">
        <is>
          <t>x</t>
        </is>
      </c>
      <c r="R38" s="170" t="inlineStr">
        <is>
          <t>x</t>
        </is>
      </c>
      <c r="S38" s="170" t="inlineStr">
        <is>
          <t>x</t>
        </is>
      </c>
      <c r="T38" s="170" t="inlineStr">
        <is>
          <t>x</t>
        </is>
      </c>
      <c r="U38" s="171" t="inlineStr"/>
      <c r="V38" s="171" t="inlineStr"/>
      <c r="W38" s="171" t="inlineStr"/>
      <c r="X38" s="171" t="inlineStr"/>
      <c r="Y38" s="171" t="inlineStr"/>
      <c r="Z38" s="171" t="inlineStr"/>
      <c r="AA38" s="171" t="inlineStr"/>
      <c r="AB38" s="171" t="inlineStr"/>
      <c r="AC38" s="171" t="inlineStr"/>
      <c r="AD38" s="171" t="inlineStr"/>
      <c r="AE38" s="171" t="inlineStr"/>
      <c r="AF38" s="170" t="inlineStr">
        <is>
          <t>x</t>
        </is>
      </c>
    </row>
    <row r="39" ht="15" customHeight="1">
      <c r="A39" s="173" t="inlineStr">
        <is>
          <t>Carcasses</t>
        </is>
      </c>
      <c r="B39" s="171" t="inlineStr"/>
      <c r="C39" s="171" t="inlineStr"/>
      <c r="D39" s="171" t="inlineStr"/>
      <c r="E39" s="171" t="inlineStr"/>
      <c r="F39" s="171" t="inlineStr"/>
      <c r="G39" s="171" t="inlineStr"/>
      <c r="H39" s="171" t="inlineStr"/>
      <c r="I39" s="171" t="inlineStr"/>
      <c r="J39" s="170" t="inlineStr">
        <is>
          <t>x</t>
        </is>
      </c>
      <c r="K39" s="170" t="inlineStr">
        <is>
          <t>x</t>
        </is>
      </c>
      <c r="L39" s="170" t="inlineStr">
        <is>
          <t>x</t>
        </is>
      </c>
      <c r="M39" s="170" t="inlineStr">
        <is>
          <t>x</t>
        </is>
      </c>
      <c r="N39" s="170" t="inlineStr">
        <is>
          <t>x</t>
        </is>
      </c>
      <c r="O39" s="170" t="inlineStr">
        <is>
          <t>x</t>
        </is>
      </c>
      <c r="P39" s="170" t="inlineStr">
        <is>
          <t>x</t>
        </is>
      </c>
      <c r="Q39" s="170" t="inlineStr">
        <is>
          <t>x</t>
        </is>
      </c>
      <c r="R39" s="170" t="inlineStr">
        <is>
          <t>x</t>
        </is>
      </c>
      <c r="S39" s="170" t="inlineStr">
        <is>
          <t>x</t>
        </is>
      </c>
      <c r="T39" s="170" t="inlineStr">
        <is>
          <t>x</t>
        </is>
      </c>
      <c r="U39" s="171" t="inlineStr"/>
      <c r="V39" s="171" t="inlineStr"/>
      <c r="W39" s="171" t="inlineStr"/>
      <c r="X39" s="171" t="inlineStr"/>
      <c r="Y39" s="171" t="inlineStr"/>
      <c r="Z39" s="171" t="inlineStr"/>
      <c r="AA39" s="171" t="inlineStr"/>
      <c r="AB39" s="171" t="inlineStr"/>
      <c r="AC39" s="171" t="inlineStr"/>
      <c r="AD39" s="171" t="inlineStr"/>
      <c r="AE39" s="171" t="inlineStr"/>
      <c r="AF39" s="170" t="inlineStr">
        <is>
          <t>x</t>
        </is>
      </c>
    </row>
    <row r="40" ht="15" customHeight="1">
      <c r="A40" s="174" t="inlineStr">
        <is>
          <t>Carcasses, fraîches</t>
        </is>
      </c>
      <c r="B40" s="171" t="inlineStr"/>
      <c r="C40" s="171" t="inlineStr"/>
      <c r="D40" s="171" t="inlineStr"/>
      <c r="E40" s="171" t="inlineStr"/>
      <c r="F40" s="171" t="inlineStr"/>
      <c r="G40" s="171" t="inlineStr"/>
      <c r="H40" s="171" t="inlineStr"/>
      <c r="I40" s="171" t="inlineStr"/>
      <c r="J40" s="170" t="inlineStr">
        <is>
          <t>x</t>
        </is>
      </c>
      <c r="K40" s="170" t="inlineStr">
        <is>
          <t>x</t>
        </is>
      </c>
      <c r="L40" s="170" t="inlineStr">
        <is>
          <t>x</t>
        </is>
      </c>
      <c r="M40" s="170" t="inlineStr">
        <is>
          <t>x</t>
        </is>
      </c>
      <c r="N40" s="170" t="inlineStr">
        <is>
          <t>x</t>
        </is>
      </c>
      <c r="O40" s="170" t="inlineStr">
        <is>
          <t>x</t>
        </is>
      </c>
      <c r="P40" s="170" t="inlineStr">
        <is>
          <t>x</t>
        </is>
      </c>
      <c r="Q40" s="170" t="inlineStr">
        <is>
          <t>x</t>
        </is>
      </c>
      <c r="R40" s="170" t="inlineStr">
        <is>
          <t>x</t>
        </is>
      </c>
      <c r="S40" s="170" t="inlineStr">
        <is>
          <t>x</t>
        </is>
      </c>
      <c r="T40" s="170" t="inlineStr">
        <is>
          <t>x</t>
        </is>
      </c>
      <c r="U40" s="171" t="inlineStr"/>
      <c r="V40" s="171" t="inlineStr"/>
      <c r="W40" s="171" t="inlineStr"/>
      <c r="X40" s="171" t="inlineStr"/>
      <c r="Y40" s="171" t="inlineStr"/>
      <c r="Z40" s="171" t="inlineStr"/>
      <c r="AA40" s="171" t="inlineStr"/>
      <c r="AB40" s="171" t="inlineStr"/>
      <c r="AC40" s="171" t="inlineStr"/>
      <c r="AD40" s="171" t="inlineStr"/>
      <c r="AE40" s="171" t="inlineStr"/>
      <c r="AF40" s="170" t="inlineStr">
        <is>
          <t>x</t>
        </is>
      </c>
    </row>
    <row r="41" ht="15" customHeight="1">
      <c r="A41" s="173" t="inlineStr">
        <is>
          <t>Morceaux</t>
        </is>
      </c>
      <c r="B41" s="171" t="inlineStr"/>
      <c r="C41" s="171" t="inlineStr"/>
      <c r="D41" s="171" t="inlineStr"/>
      <c r="E41" s="171" t="inlineStr"/>
      <c r="F41" s="171" t="inlineStr"/>
      <c r="G41" s="171" t="inlineStr"/>
      <c r="H41" s="171" t="inlineStr"/>
      <c r="I41" s="171" t="inlineStr"/>
      <c r="J41" s="170" t="inlineStr">
        <is>
          <t>x</t>
        </is>
      </c>
      <c r="K41" s="170" t="inlineStr">
        <is>
          <t>x</t>
        </is>
      </c>
      <c r="L41" s="170" t="inlineStr">
        <is>
          <t>x</t>
        </is>
      </c>
      <c r="M41" s="170" t="inlineStr">
        <is>
          <t>x</t>
        </is>
      </c>
      <c r="N41" s="170" t="inlineStr">
        <is>
          <t>x</t>
        </is>
      </c>
      <c r="O41" s="170" t="inlineStr">
        <is>
          <t>x</t>
        </is>
      </c>
      <c r="P41" s="170" t="inlineStr">
        <is>
          <t>x</t>
        </is>
      </c>
      <c r="Q41" s="170" t="inlineStr">
        <is>
          <t>x</t>
        </is>
      </c>
      <c r="R41" s="170" t="inlineStr">
        <is>
          <t>x</t>
        </is>
      </c>
      <c r="S41" s="170" t="inlineStr">
        <is>
          <t>x</t>
        </is>
      </c>
      <c r="T41" s="170" t="inlineStr">
        <is>
          <t>x</t>
        </is>
      </c>
      <c r="U41" s="171" t="inlineStr"/>
      <c r="V41" s="171" t="inlineStr"/>
      <c r="W41" s="171" t="inlineStr"/>
      <c r="X41" s="171" t="inlineStr"/>
      <c r="Y41" s="171" t="inlineStr"/>
      <c r="Z41" s="171" t="inlineStr"/>
      <c r="AA41" s="171" t="inlineStr"/>
      <c r="AB41" s="171" t="inlineStr"/>
      <c r="AC41" s="171" t="inlineStr"/>
      <c r="AD41" s="171" t="inlineStr"/>
      <c r="AE41" s="171" t="inlineStr"/>
      <c r="AF41" s="170" t="inlineStr">
        <is>
          <t>x</t>
        </is>
      </c>
    </row>
    <row r="42" ht="15" customHeight="1">
      <c r="A42" s="174" t="inlineStr">
        <is>
          <t>Morceaux, frais</t>
        </is>
      </c>
      <c r="B42" s="171" t="inlineStr"/>
      <c r="C42" s="171" t="inlineStr"/>
      <c r="D42" s="171" t="inlineStr"/>
      <c r="E42" s="171" t="inlineStr"/>
      <c r="F42" s="171" t="inlineStr"/>
      <c r="G42" s="171" t="inlineStr"/>
      <c r="H42" s="171" t="inlineStr"/>
      <c r="I42" s="171" t="inlineStr"/>
      <c r="J42" s="170" t="inlineStr">
        <is>
          <t>x</t>
        </is>
      </c>
      <c r="K42" s="170" t="inlineStr">
        <is>
          <t>x</t>
        </is>
      </c>
      <c r="L42" s="170" t="inlineStr">
        <is>
          <t>x</t>
        </is>
      </c>
      <c r="M42" s="170" t="inlineStr">
        <is>
          <t>x</t>
        </is>
      </c>
      <c r="N42" s="170" t="inlineStr">
        <is>
          <t>x</t>
        </is>
      </c>
      <c r="O42" s="170" t="inlineStr">
        <is>
          <t>x</t>
        </is>
      </c>
      <c r="P42" s="170" t="inlineStr">
        <is>
          <t>x</t>
        </is>
      </c>
      <c r="Q42" s="170" t="inlineStr">
        <is>
          <t>x</t>
        </is>
      </c>
      <c r="R42" s="170" t="inlineStr">
        <is>
          <t>x</t>
        </is>
      </c>
      <c r="S42" s="170" t="inlineStr">
        <is>
          <t>x</t>
        </is>
      </c>
      <c r="T42" s="170" t="inlineStr">
        <is>
          <t>x</t>
        </is>
      </c>
      <c r="U42" s="171" t="inlineStr"/>
      <c r="V42" s="171" t="inlineStr"/>
      <c r="W42" s="171" t="inlineStr"/>
      <c r="X42" s="171" t="inlineStr"/>
      <c r="Y42" s="171" t="inlineStr"/>
      <c r="Z42" s="171" t="inlineStr"/>
      <c r="AA42" s="171" t="inlineStr"/>
      <c r="AB42" s="171" t="inlineStr"/>
      <c r="AC42" s="171" t="inlineStr"/>
      <c r="AD42" s="171" t="inlineStr"/>
      <c r="AE42" s="171" t="inlineStr"/>
      <c r="AF42" s="170" t="inlineStr">
        <is>
          <t>x</t>
        </is>
      </c>
    </row>
    <row r="43" ht="15" customHeight="1">
      <c r="A43" s="174" t="inlineStr">
        <is>
          <t>Morceaux, congelés</t>
        </is>
      </c>
      <c r="B43" s="171" t="inlineStr"/>
      <c r="C43" s="171" t="inlineStr"/>
      <c r="D43" s="171" t="inlineStr"/>
      <c r="E43" s="171" t="inlineStr"/>
      <c r="F43" s="171" t="inlineStr"/>
      <c r="G43" s="171" t="inlineStr"/>
      <c r="H43" s="171" t="inlineStr"/>
      <c r="I43" s="171" t="inlineStr"/>
      <c r="J43" s="170" t="inlineStr">
        <is>
          <t>x</t>
        </is>
      </c>
      <c r="K43" s="170" t="inlineStr">
        <is>
          <t>x</t>
        </is>
      </c>
      <c r="L43" s="170" t="inlineStr">
        <is>
          <t>x</t>
        </is>
      </c>
      <c r="M43" s="170" t="inlineStr">
        <is>
          <t>x</t>
        </is>
      </c>
      <c r="N43" s="170" t="inlineStr">
        <is>
          <t>x</t>
        </is>
      </c>
      <c r="O43" s="170" t="inlineStr">
        <is>
          <t>x</t>
        </is>
      </c>
      <c r="P43" s="170" t="inlineStr">
        <is>
          <t>x</t>
        </is>
      </c>
      <c r="Q43" s="170" t="inlineStr">
        <is>
          <t>x</t>
        </is>
      </c>
      <c r="R43" s="170" t="inlineStr">
        <is>
          <t>x</t>
        </is>
      </c>
      <c r="S43" s="170" t="inlineStr">
        <is>
          <t>x</t>
        </is>
      </c>
      <c r="T43" s="170" t="inlineStr">
        <is>
          <t>x</t>
        </is>
      </c>
      <c r="U43" s="171" t="inlineStr"/>
      <c r="V43" s="171" t="inlineStr"/>
      <c r="W43" s="171" t="inlineStr"/>
      <c r="X43" s="171" t="inlineStr"/>
      <c r="Y43" s="171" t="inlineStr"/>
      <c r="Z43" s="171" t="inlineStr"/>
      <c r="AA43" s="171" t="inlineStr"/>
      <c r="AB43" s="171" t="inlineStr"/>
      <c r="AC43" s="171" t="inlineStr"/>
      <c r="AD43" s="171" t="inlineStr"/>
      <c r="AE43" s="171" t="inlineStr"/>
      <c r="AF43" s="170" t="inlineStr">
        <is>
          <t>x</t>
        </is>
      </c>
    </row>
    <row r="44" ht="15" customHeight="1">
      <c r="A44" s="172" t="inlineStr">
        <is>
          <t>Abats</t>
        </is>
      </c>
      <c r="B44" s="171" t="inlineStr"/>
      <c r="C44" s="171" t="inlineStr"/>
      <c r="D44" s="171" t="inlineStr"/>
      <c r="E44" s="171" t="inlineStr"/>
      <c r="F44" s="171" t="inlineStr"/>
      <c r="G44" s="171" t="inlineStr"/>
      <c r="H44" s="171" t="inlineStr"/>
      <c r="I44" s="171" t="inlineStr"/>
      <c r="J44" s="170" t="inlineStr">
        <is>
          <t>x</t>
        </is>
      </c>
      <c r="K44" s="170" t="inlineStr">
        <is>
          <t>x</t>
        </is>
      </c>
      <c r="L44" s="170" t="inlineStr">
        <is>
          <t>x</t>
        </is>
      </c>
      <c r="M44" s="170" t="inlineStr">
        <is>
          <t>x</t>
        </is>
      </c>
      <c r="N44" s="170" t="inlineStr">
        <is>
          <t>x</t>
        </is>
      </c>
      <c r="O44" s="170" t="inlineStr">
        <is>
          <t>x</t>
        </is>
      </c>
      <c r="P44" s="170" t="inlineStr">
        <is>
          <t>x</t>
        </is>
      </c>
      <c r="Q44" s="170" t="inlineStr">
        <is>
          <t>x</t>
        </is>
      </c>
      <c r="R44" s="170" t="inlineStr">
        <is>
          <t>x</t>
        </is>
      </c>
      <c r="S44" s="170" t="inlineStr">
        <is>
          <t>x</t>
        </is>
      </c>
      <c r="T44" s="170" t="inlineStr">
        <is>
          <t>x</t>
        </is>
      </c>
      <c r="U44" s="170" t="inlineStr">
        <is>
          <t>x</t>
        </is>
      </c>
      <c r="V44" s="171" t="inlineStr"/>
      <c r="W44" s="170" t="inlineStr">
        <is>
          <t>x</t>
        </is>
      </c>
      <c r="X44" s="171" t="inlineStr"/>
      <c r="Y44" s="171" t="inlineStr"/>
      <c r="Z44" s="171" t="inlineStr"/>
      <c r="AA44" s="171" t="inlineStr"/>
      <c r="AB44" s="171" t="inlineStr"/>
      <c r="AC44" s="171" t="inlineStr"/>
      <c r="AD44" s="171" t="inlineStr"/>
      <c r="AE44" s="171" t="inlineStr"/>
      <c r="AF44" s="170" t="inlineStr">
        <is>
          <t>x</t>
        </is>
      </c>
    </row>
    <row r="45" ht="15" customHeight="1">
      <c r="A45" s="172" t="inlineStr">
        <is>
          <t>Cuirs</t>
        </is>
      </c>
      <c r="B45" s="171" t="inlineStr"/>
      <c r="C45" s="171" t="inlineStr"/>
      <c r="D45" s="171" t="inlineStr"/>
      <c r="E45" s="171" t="inlineStr"/>
      <c r="F45" s="171" t="inlineStr"/>
      <c r="G45" s="171" t="inlineStr"/>
      <c r="H45" s="171" t="inlineStr"/>
      <c r="I45" s="171" t="inlineStr"/>
      <c r="J45" s="170" t="inlineStr">
        <is>
          <t>x</t>
        </is>
      </c>
      <c r="K45" s="171" t="inlineStr"/>
      <c r="L45" s="171" t="inlineStr"/>
      <c r="M45" s="171" t="inlineStr"/>
      <c r="N45" s="171" t="inlineStr"/>
      <c r="O45" s="171" t="inlineStr"/>
      <c r="P45" s="171" t="inlineStr"/>
      <c r="Q45" s="171" t="inlineStr"/>
      <c r="R45" s="171" t="inlineStr"/>
      <c r="S45" s="171" t="inlineStr"/>
      <c r="T45" s="171" t="inlineStr"/>
      <c r="U45" s="171" t="inlineStr"/>
      <c r="V45" s="171" t="inlineStr"/>
      <c r="W45" s="171" t="inlineStr"/>
      <c r="X45" s="171" t="inlineStr"/>
      <c r="Y45" s="170" t="inlineStr">
        <is>
          <t>x</t>
        </is>
      </c>
      <c r="Z45" s="170" t="inlineStr">
        <is>
          <t>x</t>
        </is>
      </c>
      <c r="AA45" s="171" t="inlineStr"/>
      <c r="AB45" s="171" t="inlineStr"/>
      <c r="AC45" s="171" t="inlineStr"/>
      <c r="AD45" s="171" t="inlineStr"/>
      <c r="AE45" s="171" t="inlineStr"/>
      <c r="AF45" s="171" t="inlineStr"/>
    </row>
    <row r="46" ht="15" customHeight="1">
      <c r="A46" s="172" t="inlineStr">
        <is>
          <t>Coproduits</t>
        </is>
      </c>
      <c r="B46" s="171" t="inlineStr"/>
      <c r="C46" s="170" t="inlineStr">
        <is>
          <t>x</t>
        </is>
      </c>
      <c r="D46" s="171" t="inlineStr"/>
      <c r="E46" s="171" t="inlineStr"/>
      <c r="F46" s="171" t="inlineStr"/>
      <c r="G46" s="170" t="inlineStr">
        <is>
          <t>x</t>
        </is>
      </c>
      <c r="H46" s="170" t="inlineStr">
        <is>
          <t>x</t>
        </is>
      </c>
      <c r="I46" s="170" t="inlineStr">
        <is>
          <t>x</t>
        </is>
      </c>
      <c r="J46" s="171" t="inlineStr"/>
      <c r="K46" s="171" t="inlineStr"/>
      <c r="L46" s="171" t="inlineStr"/>
      <c r="M46" s="171" t="inlineStr"/>
      <c r="N46" s="171" t="inlineStr"/>
      <c r="O46" s="171" t="inlineStr"/>
      <c r="P46" s="171" t="inlineStr"/>
      <c r="Q46" s="171" t="inlineStr"/>
      <c r="R46" s="171" t="inlineStr"/>
      <c r="S46" s="171" t="inlineStr"/>
      <c r="T46" s="171" t="inlineStr"/>
      <c r="U46" s="171" t="inlineStr"/>
      <c r="V46" s="171" t="inlineStr"/>
      <c r="W46" s="171" t="inlineStr"/>
      <c r="X46" s="171" t="inlineStr"/>
      <c r="Y46" s="171" t="inlineStr"/>
      <c r="Z46" s="171" t="inlineStr"/>
      <c r="AA46" s="171" t="inlineStr"/>
      <c r="AB46" s="171" t="inlineStr"/>
      <c r="AC46" s="171" t="inlineStr"/>
      <c r="AD46" s="171" t="inlineStr"/>
      <c r="AE46" s="171" t="inlineStr"/>
      <c r="AF46" s="170" t="inlineStr">
        <is>
          <t>x</t>
        </is>
      </c>
    </row>
    <row r="47" ht="15" customHeight="1">
      <c r="A47" s="173" t="inlineStr">
        <is>
          <t>C1</t>
        </is>
      </c>
      <c r="B47" s="171" t="inlineStr"/>
      <c r="C47" s="170" t="inlineStr">
        <is>
          <t>x</t>
        </is>
      </c>
      <c r="D47" s="171" t="inlineStr"/>
      <c r="E47" s="171" t="inlineStr"/>
      <c r="F47" s="171" t="inlineStr"/>
      <c r="G47" s="170" t="inlineStr">
        <is>
          <t>x</t>
        </is>
      </c>
      <c r="H47" s="170" t="inlineStr">
        <is>
          <t>x</t>
        </is>
      </c>
      <c r="I47" s="171" t="inlineStr"/>
      <c r="J47" s="171" t="inlineStr"/>
      <c r="K47" s="171" t="inlineStr"/>
      <c r="L47" s="171" t="inlineStr"/>
      <c r="M47" s="171" t="inlineStr"/>
      <c r="N47" s="171" t="inlineStr"/>
      <c r="O47" s="171" t="inlineStr"/>
      <c r="P47" s="171" t="inlineStr"/>
      <c r="Q47" s="171" t="inlineStr"/>
      <c r="R47" s="171" t="inlineStr"/>
      <c r="S47" s="171" t="inlineStr"/>
      <c r="T47" s="171" t="inlineStr"/>
      <c r="U47" s="171" t="inlineStr"/>
      <c r="V47" s="171" t="inlineStr"/>
      <c r="W47" s="171" t="inlineStr"/>
      <c r="X47" s="171" t="inlineStr"/>
      <c r="Y47" s="171" t="inlineStr"/>
      <c r="Z47" s="171" t="inlineStr"/>
      <c r="AA47" s="171" t="inlineStr"/>
      <c r="AB47" s="171" t="inlineStr"/>
      <c r="AC47" s="171" t="inlineStr"/>
      <c r="AD47" s="171" t="inlineStr"/>
      <c r="AE47" s="171" t="inlineStr"/>
      <c r="AF47" s="171" t="inlineStr"/>
    </row>
    <row r="48" ht="15" customHeight="1">
      <c r="A48" s="173" t="inlineStr">
        <is>
          <t>C2</t>
        </is>
      </c>
      <c r="B48" s="171" t="inlineStr"/>
      <c r="C48" s="170" t="inlineStr">
        <is>
          <t>x</t>
        </is>
      </c>
      <c r="D48" s="171" t="inlineStr"/>
      <c r="E48" s="171" t="inlineStr"/>
      <c r="F48" s="171" t="inlineStr"/>
      <c r="G48" s="170" t="inlineStr">
        <is>
          <t>x</t>
        </is>
      </c>
      <c r="H48" s="170" t="inlineStr">
        <is>
          <t>x</t>
        </is>
      </c>
      <c r="I48" s="171" t="inlineStr"/>
      <c r="J48" s="171" t="inlineStr"/>
      <c r="K48" s="171" t="inlineStr"/>
      <c r="L48" s="171" t="inlineStr"/>
      <c r="M48" s="171" t="inlineStr"/>
      <c r="N48" s="171" t="inlineStr"/>
      <c r="O48" s="171" t="inlineStr"/>
      <c r="P48" s="171" t="inlineStr"/>
      <c r="Q48" s="171" t="inlineStr"/>
      <c r="R48" s="171" t="inlineStr"/>
      <c r="S48" s="171" t="inlineStr"/>
      <c r="T48" s="171" t="inlineStr"/>
      <c r="U48" s="171" t="inlineStr"/>
      <c r="V48" s="171" t="inlineStr"/>
      <c r="W48" s="171" t="inlineStr"/>
      <c r="X48" s="171" t="inlineStr"/>
      <c r="Y48" s="171" t="inlineStr"/>
      <c r="Z48" s="171" t="inlineStr"/>
      <c r="AA48" s="171" t="inlineStr"/>
      <c r="AB48" s="171" t="inlineStr"/>
      <c r="AC48" s="171" t="inlineStr"/>
      <c r="AD48" s="171" t="inlineStr"/>
      <c r="AE48" s="171" t="inlineStr"/>
      <c r="AF48" s="171" t="inlineStr"/>
    </row>
    <row r="49" ht="15" customHeight="1">
      <c r="A49" s="173" t="inlineStr">
        <is>
          <t>C3 et alimentaire</t>
        </is>
      </c>
      <c r="B49" s="171" t="inlineStr"/>
      <c r="C49" s="170" t="inlineStr">
        <is>
          <t>x</t>
        </is>
      </c>
      <c r="D49" s="171" t="inlineStr"/>
      <c r="E49" s="171" t="inlineStr"/>
      <c r="F49" s="171" t="inlineStr"/>
      <c r="G49" s="170" t="inlineStr">
        <is>
          <t>x</t>
        </is>
      </c>
      <c r="H49" s="171" t="inlineStr"/>
      <c r="I49" s="170" t="inlineStr">
        <is>
          <t>x</t>
        </is>
      </c>
      <c r="J49" s="171" t="inlineStr"/>
      <c r="K49" s="171" t="inlineStr"/>
      <c r="L49" s="171" t="inlineStr"/>
      <c r="M49" s="171" t="inlineStr"/>
      <c r="N49" s="171" t="inlineStr"/>
      <c r="O49" s="171" t="inlineStr"/>
      <c r="P49" s="171" t="inlineStr"/>
      <c r="Q49" s="171" t="inlineStr"/>
      <c r="R49" s="171" t="inlineStr"/>
      <c r="S49" s="171" t="inlineStr"/>
      <c r="T49" s="171" t="inlineStr"/>
      <c r="U49" s="171" t="inlineStr"/>
      <c r="V49" s="171" t="inlineStr"/>
      <c r="W49" s="171" t="inlineStr"/>
      <c r="X49" s="171" t="inlineStr"/>
      <c r="Y49" s="171" t="inlineStr"/>
      <c r="Z49" s="171" t="inlineStr"/>
      <c r="AA49" s="171" t="inlineStr"/>
      <c r="AB49" s="171" t="inlineStr"/>
      <c r="AC49" s="171" t="inlineStr"/>
      <c r="AD49" s="171" t="inlineStr"/>
      <c r="AE49" s="171" t="inlineStr"/>
      <c r="AF49" s="170" t="inlineStr">
        <is>
          <t>x</t>
        </is>
      </c>
    </row>
    <row r="50" ht="15" customHeight="1">
      <c r="A50" s="169" t="inlineStr">
        <is>
          <t>Viande</t>
        </is>
      </c>
      <c r="B50" s="171" t="inlineStr"/>
      <c r="C50" s="171" t="inlineStr"/>
      <c r="D50" s="171" t="inlineStr"/>
      <c r="E50" s="171" t="inlineStr"/>
      <c r="F50" s="171" t="inlineStr"/>
      <c r="G50" s="171" t="inlineStr"/>
      <c r="H50" s="171" t="inlineStr"/>
      <c r="I50" s="171" t="inlineStr"/>
      <c r="J50" s="170" t="inlineStr">
        <is>
          <t>x</t>
        </is>
      </c>
      <c r="K50" s="170" t="inlineStr">
        <is>
          <t>x</t>
        </is>
      </c>
      <c r="L50" s="170" t="inlineStr">
        <is>
          <t>x</t>
        </is>
      </c>
      <c r="M50" s="170" t="inlineStr">
        <is>
          <t>x</t>
        </is>
      </c>
      <c r="N50" s="170" t="inlineStr">
        <is>
          <t>x</t>
        </is>
      </c>
      <c r="O50" s="170" t="inlineStr">
        <is>
          <t>x</t>
        </is>
      </c>
      <c r="P50" s="170" t="inlineStr">
        <is>
          <t>x</t>
        </is>
      </c>
      <c r="Q50" s="170" t="inlineStr">
        <is>
          <t>x</t>
        </is>
      </c>
      <c r="R50" s="170" t="inlineStr">
        <is>
          <t>x</t>
        </is>
      </c>
      <c r="S50" s="170" t="inlineStr">
        <is>
          <t>x</t>
        </is>
      </c>
      <c r="T50" s="170" t="inlineStr">
        <is>
          <t>x</t>
        </is>
      </c>
      <c r="U50" s="171" t="inlineStr"/>
      <c r="V50" s="171" t="inlineStr"/>
      <c r="W50" s="171" t="inlineStr"/>
      <c r="X50" s="171" t="inlineStr"/>
      <c r="Y50" s="171" t="inlineStr"/>
      <c r="Z50" s="171" t="inlineStr"/>
      <c r="AA50" s="171" t="inlineStr"/>
      <c r="AB50" s="171" t="inlineStr"/>
      <c r="AC50" s="171" t="inlineStr"/>
      <c r="AD50" s="171" t="inlineStr"/>
      <c r="AE50" s="171" t="inlineStr"/>
      <c r="AF50" s="170" t="inlineStr">
        <is>
          <t>x</t>
        </is>
      </c>
    </row>
    <row r="51" ht="15" customHeight="1">
      <c r="A51" s="172" t="inlineStr">
        <is>
          <t>Viande de veaux</t>
        </is>
      </c>
      <c r="B51" s="171" t="inlineStr"/>
      <c r="C51" s="171" t="inlineStr"/>
      <c r="D51" s="171" t="inlineStr"/>
      <c r="E51" s="171" t="inlineStr"/>
      <c r="F51" s="171" t="inlineStr"/>
      <c r="G51" s="171" t="inlineStr"/>
      <c r="H51" s="171" t="inlineStr"/>
      <c r="I51" s="171" t="inlineStr"/>
      <c r="J51" s="170" t="inlineStr">
        <is>
          <t>x</t>
        </is>
      </c>
      <c r="K51" s="170" t="inlineStr">
        <is>
          <t>x</t>
        </is>
      </c>
      <c r="L51" s="170" t="inlineStr">
        <is>
          <t>x</t>
        </is>
      </c>
      <c r="M51" s="170" t="inlineStr">
        <is>
          <t>x</t>
        </is>
      </c>
      <c r="N51" s="170" t="inlineStr">
        <is>
          <t>x</t>
        </is>
      </c>
      <c r="O51" s="170" t="inlineStr">
        <is>
          <t>x</t>
        </is>
      </c>
      <c r="P51" s="170" t="inlineStr">
        <is>
          <t>x</t>
        </is>
      </c>
      <c r="Q51" s="170" t="inlineStr">
        <is>
          <t>x</t>
        </is>
      </c>
      <c r="R51" s="170" t="inlineStr">
        <is>
          <t>x</t>
        </is>
      </c>
      <c r="S51" s="170" t="inlineStr">
        <is>
          <t>x</t>
        </is>
      </c>
      <c r="T51" s="170" t="inlineStr">
        <is>
          <t>x</t>
        </is>
      </c>
      <c r="U51" s="171" t="inlineStr"/>
      <c r="V51" s="171" t="inlineStr"/>
      <c r="W51" s="171" t="inlineStr"/>
      <c r="X51" s="171" t="inlineStr"/>
      <c r="Y51" s="171" t="inlineStr"/>
      <c r="Z51" s="171" t="inlineStr"/>
      <c r="AA51" s="171" t="inlineStr"/>
      <c r="AB51" s="171" t="inlineStr"/>
      <c r="AC51" s="171" t="inlineStr"/>
      <c r="AD51" s="171" t="inlineStr"/>
      <c r="AE51" s="171" t="inlineStr"/>
      <c r="AF51" s="170" t="inlineStr">
        <is>
          <t>x</t>
        </is>
      </c>
    </row>
    <row r="52" ht="15" customHeight="1">
      <c r="A52" s="172" t="inlineStr">
        <is>
          <t>Viande de gros bovins</t>
        </is>
      </c>
      <c r="B52" s="171" t="inlineStr"/>
      <c r="C52" s="171" t="inlineStr"/>
      <c r="D52" s="171" t="inlineStr"/>
      <c r="E52" s="171" t="inlineStr"/>
      <c r="F52" s="171" t="inlineStr"/>
      <c r="G52" s="171" t="inlineStr"/>
      <c r="H52" s="171" t="inlineStr"/>
      <c r="I52" s="171" t="inlineStr"/>
      <c r="J52" s="170" t="inlineStr">
        <is>
          <t>x</t>
        </is>
      </c>
      <c r="K52" s="170" t="inlineStr">
        <is>
          <t>x</t>
        </is>
      </c>
      <c r="L52" s="170" t="inlineStr">
        <is>
          <t>x</t>
        </is>
      </c>
      <c r="M52" s="170" t="inlineStr">
        <is>
          <t>x</t>
        </is>
      </c>
      <c r="N52" s="170" t="inlineStr">
        <is>
          <t>x</t>
        </is>
      </c>
      <c r="O52" s="170" t="inlineStr">
        <is>
          <t>x</t>
        </is>
      </c>
      <c r="P52" s="170" t="inlineStr">
        <is>
          <t>x</t>
        </is>
      </c>
      <c r="Q52" s="170" t="inlineStr">
        <is>
          <t>x</t>
        </is>
      </c>
      <c r="R52" s="170" t="inlineStr">
        <is>
          <t>x</t>
        </is>
      </c>
      <c r="S52" s="170" t="inlineStr">
        <is>
          <t>x</t>
        </is>
      </c>
      <c r="T52" s="170" t="inlineStr">
        <is>
          <t>x</t>
        </is>
      </c>
      <c r="U52" s="171" t="inlineStr"/>
      <c r="V52" s="171" t="inlineStr"/>
      <c r="W52" s="171" t="inlineStr"/>
      <c r="X52" s="171" t="inlineStr"/>
      <c r="Y52" s="171" t="inlineStr"/>
      <c r="Z52" s="171" t="inlineStr"/>
      <c r="AA52" s="171" t="inlineStr"/>
      <c r="AB52" s="171" t="inlineStr"/>
      <c r="AC52" s="171" t="inlineStr"/>
      <c r="AD52" s="171" t="inlineStr"/>
      <c r="AE52" s="171" t="inlineStr"/>
      <c r="AF52" s="170" t="inlineStr">
        <is>
          <t>x</t>
        </is>
      </c>
    </row>
    <row r="53" ht="15" customHeight="1">
      <c r="A53" s="169" t="inlineStr">
        <is>
          <t>Matières issues de coproduits</t>
        </is>
      </c>
      <c r="B53" s="171" t="inlineStr"/>
      <c r="C53" s="171" t="inlineStr"/>
      <c r="D53" s="171" t="inlineStr"/>
      <c r="E53" s="171" t="inlineStr"/>
      <c r="F53" s="171" t="inlineStr"/>
      <c r="G53" s="171" t="inlineStr"/>
      <c r="H53" s="171" t="inlineStr"/>
      <c r="I53" s="171" t="inlineStr"/>
      <c r="J53" s="170" t="inlineStr">
        <is>
          <t>x</t>
        </is>
      </c>
      <c r="K53" s="170" t="inlineStr">
        <is>
          <t>x</t>
        </is>
      </c>
      <c r="L53" s="170" t="inlineStr">
        <is>
          <t>x</t>
        </is>
      </c>
      <c r="M53" s="171" t="inlineStr"/>
      <c r="N53" s="171" t="inlineStr"/>
      <c r="O53" s="171" t="inlineStr"/>
      <c r="P53" s="171" t="inlineStr"/>
      <c r="Q53" s="171" t="inlineStr"/>
      <c r="R53" s="171" t="inlineStr"/>
      <c r="S53" s="171" t="inlineStr"/>
      <c r="T53" s="170" t="inlineStr">
        <is>
          <t>x</t>
        </is>
      </c>
      <c r="U53" s="170" t="inlineStr">
        <is>
          <t>x</t>
        </is>
      </c>
      <c r="V53" s="170" t="inlineStr">
        <is>
          <t>x</t>
        </is>
      </c>
      <c r="W53" s="170" t="inlineStr">
        <is>
          <t>x</t>
        </is>
      </c>
      <c r="X53" s="170" t="inlineStr">
        <is>
          <t>x</t>
        </is>
      </c>
      <c r="Y53" s="170" t="inlineStr">
        <is>
          <t>x</t>
        </is>
      </c>
      <c r="Z53" s="171" t="inlineStr"/>
      <c r="AA53" s="170" t="inlineStr">
        <is>
          <t>x</t>
        </is>
      </c>
      <c r="AB53" s="170" t="inlineStr">
        <is>
          <t>x</t>
        </is>
      </c>
      <c r="AC53" s="170" t="inlineStr">
        <is>
          <t>x</t>
        </is>
      </c>
      <c r="AD53" s="170" t="inlineStr">
        <is>
          <t>x</t>
        </is>
      </c>
      <c r="AE53" s="171" t="inlineStr"/>
      <c r="AF53" s="170" t="inlineStr">
        <is>
          <t>x</t>
        </is>
      </c>
    </row>
    <row r="54" ht="15" customHeight="1">
      <c r="A54" s="172" t="inlineStr">
        <is>
          <t>Produits transformés</t>
        </is>
      </c>
      <c r="B54" s="171" t="inlineStr"/>
      <c r="C54" s="171" t="inlineStr"/>
      <c r="D54" s="171" t="inlineStr"/>
      <c r="E54" s="171" t="inlineStr"/>
      <c r="F54" s="171" t="inlineStr"/>
      <c r="G54" s="171" t="inlineStr"/>
      <c r="H54" s="171" t="inlineStr"/>
      <c r="I54" s="171" t="inlineStr"/>
      <c r="J54" s="170" t="inlineStr">
        <is>
          <t>x</t>
        </is>
      </c>
      <c r="K54" s="170" t="inlineStr">
        <is>
          <t>x</t>
        </is>
      </c>
      <c r="L54" s="170" t="inlineStr">
        <is>
          <t>x</t>
        </is>
      </c>
      <c r="M54" s="171" t="inlineStr"/>
      <c r="N54" s="171" t="inlineStr"/>
      <c r="O54" s="171" t="inlineStr"/>
      <c r="P54" s="171" t="inlineStr"/>
      <c r="Q54" s="171" t="inlineStr"/>
      <c r="R54" s="171" t="inlineStr"/>
      <c r="S54" s="171" t="inlineStr"/>
      <c r="T54" s="170" t="inlineStr">
        <is>
          <t>x</t>
        </is>
      </c>
      <c r="U54" s="170" t="inlineStr">
        <is>
          <t>x</t>
        </is>
      </c>
      <c r="V54" s="170" t="inlineStr">
        <is>
          <t>x</t>
        </is>
      </c>
      <c r="W54" s="170" t="inlineStr">
        <is>
          <t>x</t>
        </is>
      </c>
      <c r="X54" s="170" t="inlineStr">
        <is>
          <t>x</t>
        </is>
      </c>
      <c r="Y54" s="170" t="inlineStr">
        <is>
          <t>x</t>
        </is>
      </c>
      <c r="Z54" s="171" t="inlineStr"/>
      <c r="AA54" s="170" t="inlineStr">
        <is>
          <t>x</t>
        </is>
      </c>
      <c r="AB54" s="170" t="inlineStr">
        <is>
          <t>x</t>
        </is>
      </c>
      <c r="AC54" s="170" t="inlineStr">
        <is>
          <t>x</t>
        </is>
      </c>
      <c r="AD54" s="170" t="inlineStr">
        <is>
          <t>x</t>
        </is>
      </c>
      <c r="AE54" s="171" t="inlineStr"/>
      <c r="AF54" s="170" t="inlineStr">
        <is>
          <t>x</t>
        </is>
      </c>
    </row>
    <row r="55" ht="15" customHeight="1">
      <c r="A55" s="173" t="inlineStr">
        <is>
          <t>Farines et graisses animales</t>
        </is>
      </c>
      <c r="B55" s="171" t="inlineStr"/>
      <c r="C55" s="171" t="inlineStr"/>
      <c r="D55" s="171" t="inlineStr"/>
      <c r="E55" s="171" t="inlineStr"/>
      <c r="F55" s="171" t="inlineStr"/>
      <c r="G55" s="171" t="inlineStr"/>
      <c r="H55" s="171" t="inlineStr"/>
      <c r="I55" s="171" t="inlineStr"/>
      <c r="J55" s="170" t="inlineStr">
        <is>
          <t>x</t>
        </is>
      </c>
      <c r="K55" s="171" t="inlineStr"/>
      <c r="L55" s="171" t="inlineStr"/>
      <c r="M55" s="171" t="inlineStr"/>
      <c r="N55" s="171" t="inlineStr"/>
      <c r="O55" s="171" t="inlineStr"/>
      <c r="P55" s="171" t="inlineStr"/>
      <c r="Q55" s="171" t="inlineStr"/>
      <c r="R55" s="171" t="inlineStr"/>
      <c r="S55" s="171" t="inlineStr"/>
      <c r="T55" s="171" t="inlineStr"/>
      <c r="U55" s="171" t="inlineStr"/>
      <c r="V55" s="171" t="inlineStr"/>
      <c r="W55" s="171" t="inlineStr"/>
      <c r="X55" s="171" t="inlineStr"/>
      <c r="Y55" s="170" t="inlineStr">
        <is>
          <t>x</t>
        </is>
      </c>
      <c r="Z55" s="171" t="inlineStr"/>
      <c r="AA55" s="170" t="inlineStr">
        <is>
          <t>x</t>
        </is>
      </c>
      <c r="AB55" s="170" t="inlineStr">
        <is>
          <t>x</t>
        </is>
      </c>
      <c r="AC55" s="171" t="inlineStr"/>
      <c r="AD55" s="171" t="inlineStr"/>
      <c r="AE55" s="171" t="inlineStr"/>
      <c r="AF55" s="171" t="inlineStr"/>
    </row>
    <row r="56" ht="15" customHeight="1">
      <c r="A56" s="174" t="inlineStr">
        <is>
          <t>Farines animales</t>
        </is>
      </c>
      <c r="B56" s="171" t="inlineStr"/>
      <c r="C56" s="171" t="inlineStr"/>
      <c r="D56" s="171" t="inlineStr"/>
      <c r="E56" s="171" t="inlineStr"/>
      <c r="F56" s="171" t="inlineStr"/>
      <c r="G56" s="171" t="inlineStr"/>
      <c r="H56" s="171" t="inlineStr"/>
      <c r="I56" s="171" t="inlineStr"/>
      <c r="J56" s="170" t="inlineStr">
        <is>
          <t>x</t>
        </is>
      </c>
      <c r="K56" s="171" t="inlineStr"/>
      <c r="L56" s="171" t="inlineStr"/>
      <c r="M56" s="171" t="inlineStr"/>
      <c r="N56" s="171" t="inlineStr"/>
      <c r="O56" s="171" t="inlineStr"/>
      <c r="P56" s="171" t="inlineStr"/>
      <c r="Q56" s="171" t="inlineStr"/>
      <c r="R56" s="171" t="inlineStr"/>
      <c r="S56" s="171" t="inlineStr"/>
      <c r="T56" s="171" t="inlineStr"/>
      <c r="U56" s="171" t="inlineStr"/>
      <c r="V56" s="171" t="inlineStr"/>
      <c r="W56" s="171" t="inlineStr"/>
      <c r="X56" s="171" t="inlineStr"/>
      <c r="Y56" s="170" t="inlineStr">
        <is>
          <t>x</t>
        </is>
      </c>
      <c r="Z56" s="171" t="inlineStr"/>
      <c r="AA56" s="170" t="inlineStr">
        <is>
          <t>x</t>
        </is>
      </c>
      <c r="AB56" s="170" t="inlineStr">
        <is>
          <t>x</t>
        </is>
      </c>
      <c r="AC56" s="171" t="inlineStr"/>
      <c r="AD56" s="171" t="inlineStr"/>
      <c r="AE56" s="171" t="inlineStr"/>
      <c r="AF56" s="171" t="inlineStr"/>
    </row>
    <row r="57" ht="15" customHeight="1">
      <c r="A57" s="174" t="inlineStr">
        <is>
          <t>Graisses animales</t>
        </is>
      </c>
      <c r="B57" s="171" t="inlineStr"/>
      <c r="C57" s="171" t="inlineStr"/>
      <c r="D57" s="171" t="inlineStr"/>
      <c r="E57" s="171" t="inlineStr"/>
      <c r="F57" s="171" t="inlineStr"/>
      <c r="G57" s="171" t="inlineStr"/>
      <c r="H57" s="171" t="inlineStr"/>
      <c r="I57" s="171" t="inlineStr"/>
      <c r="J57" s="170" t="inlineStr">
        <is>
          <t>x</t>
        </is>
      </c>
      <c r="K57" s="171" t="inlineStr"/>
      <c r="L57" s="171" t="inlineStr"/>
      <c r="M57" s="171" t="inlineStr"/>
      <c r="N57" s="171" t="inlineStr"/>
      <c r="O57" s="171" t="inlineStr"/>
      <c r="P57" s="171" t="inlineStr"/>
      <c r="Q57" s="171" t="inlineStr"/>
      <c r="R57" s="171" t="inlineStr"/>
      <c r="S57" s="171" t="inlineStr"/>
      <c r="T57" s="171" t="inlineStr"/>
      <c r="U57" s="171" t="inlineStr"/>
      <c r="V57" s="171" t="inlineStr"/>
      <c r="W57" s="171" t="inlineStr"/>
      <c r="X57" s="171" t="inlineStr"/>
      <c r="Y57" s="170" t="inlineStr">
        <is>
          <t>x</t>
        </is>
      </c>
      <c r="Z57" s="171" t="inlineStr"/>
      <c r="AA57" s="170" t="inlineStr">
        <is>
          <t>x</t>
        </is>
      </c>
      <c r="AB57" s="171" t="inlineStr"/>
      <c r="AC57" s="171" t="inlineStr"/>
      <c r="AD57" s="171" t="inlineStr"/>
      <c r="AE57" s="171" t="inlineStr"/>
      <c r="AF57" s="171" t="inlineStr"/>
    </row>
    <row r="58" ht="15" customHeight="1">
      <c r="A58" s="173" t="inlineStr">
        <is>
          <t>PAT et CGA</t>
        </is>
      </c>
      <c r="B58" s="171" t="inlineStr"/>
      <c r="C58" s="171" t="inlineStr"/>
      <c r="D58" s="171" t="inlineStr"/>
      <c r="E58" s="171" t="inlineStr"/>
      <c r="F58" s="171" t="inlineStr"/>
      <c r="G58" s="171" t="inlineStr"/>
      <c r="H58" s="171" t="inlineStr"/>
      <c r="I58" s="171" t="inlineStr"/>
      <c r="J58" s="170" t="inlineStr">
        <is>
          <t>x</t>
        </is>
      </c>
      <c r="K58" s="170" t="inlineStr">
        <is>
          <t>x</t>
        </is>
      </c>
      <c r="L58" s="170" t="inlineStr">
        <is>
          <t>x</t>
        </is>
      </c>
      <c r="M58" s="171" t="inlineStr"/>
      <c r="N58" s="171" t="inlineStr"/>
      <c r="O58" s="171" t="inlineStr"/>
      <c r="P58" s="171" t="inlineStr"/>
      <c r="Q58" s="171" t="inlineStr"/>
      <c r="R58" s="171" t="inlineStr"/>
      <c r="S58" s="171" t="inlineStr"/>
      <c r="T58" s="170" t="inlineStr">
        <is>
          <t>x</t>
        </is>
      </c>
      <c r="U58" s="170" t="inlineStr">
        <is>
          <t>x</t>
        </is>
      </c>
      <c r="V58" s="170" t="inlineStr">
        <is>
          <t>x</t>
        </is>
      </c>
      <c r="W58" s="170" t="inlineStr">
        <is>
          <t>x</t>
        </is>
      </c>
      <c r="X58" s="170" t="inlineStr">
        <is>
          <t>x</t>
        </is>
      </c>
      <c r="Y58" s="170" t="inlineStr">
        <is>
          <t>x</t>
        </is>
      </c>
      <c r="Z58" s="171" t="inlineStr"/>
      <c r="AA58" s="170" t="inlineStr">
        <is>
          <t>x</t>
        </is>
      </c>
      <c r="AB58" s="170" t="inlineStr">
        <is>
          <t>x</t>
        </is>
      </c>
      <c r="AC58" s="170" t="inlineStr">
        <is>
          <t>x</t>
        </is>
      </c>
      <c r="AD58" s="170" t="inlineStr">
        <is>
          <t>x</t>
        </is>
      </c>
      <c r="AE58" s="171" t="inlineStr"/>
      <c r="AF58" s="170" t="inlineStr">
        <is>
          <t>x</t>
        </is>
      </c>
    </row>
    <row r="59" ht="15" customHeight="1">
      <c r="A59" s="174" t="inlineStr">
        <is>
          <t>Protéines animales transformées</t>
        </is>
      </c>
      <c r="B59" s="171" t="inlineStr"/>
      <c r="C59" s="171" t="inlineStr"/>
      <c r="D59" s="171" t="inlineStr"/>
      <c r="E59" s="171" t="inlineStr"/>
      <c r="F59" s="171" t="inlineStr"/>
      <c r="G59" s="171" t="inlineStr"/>
      <c r="H59" s="171" t="inlineStr"/>
      <c r="I59" s="171" t="inlineStr"/>
      <c r="J59" s="170" t="inlineStr">
        <is>
          <t>x</t>
        </is>
      </c>
      <c r="K59" s="170" t="inlineStr">
        <is>
          <t>x</t>
        </is>
      </c>
      <c r="L59" s="170" t="inlineStr">
        <is>
          <t>x</t>
        </is>
      </c>
      <c r="M59" s="171" t="inlineStr"/>
      <c r="N59" s="171" t="inlineStr"/>
      <c r="O59" s="171" t="inlineStr"/>
      <c r="P59" s="171" t="inlineStr"/>
      <c r="Q59" s="171" t="inlineStr"/>
      <c r="R59" s="171" t="inlineStr"/>
      <c r="S59" s="171" t="inlineStr"/>
      <c r="T59" s="170" t="inlineStr">
        <is>
          <t>x</t>
        </is>
      </c>
      <c r="U59" s="170" t="inlineStr">
        <is>
          <t>x</t>
        </is>
      </c>
      <c r="V59" s="170" t="inlineStr">
        <is>
          <t>x</t>
        </is>
      </c>
      <c r="W59" s="170" t="inlineStr">
        <is>
          <t>x</t>
        </is>
      </c>
      <c r="X59" s="170" t="inlineStr">
        <is>
          <t>x</t>
        </is>
      </c>
      <c r="Y59" s="170" t="inlineStr">
        <is>
          <t>x</t>
        </is>
      </c>
      <c r="Z59" s="171" t="inlineStr"/>
      <c r="AA59" s="170" t="inlineStr">
        <is>
          <t>x</t>
        </is>
      </c>
      <c r="AB59" s="170" t="inlineStr">
        <is>
          <t>x</t>
        </is>
      </c>
      <c r="AC59" s="170" t="inlineStr">
        <is>
          <t>x</t>
        </is>
      </c>
      <c r="AD59" s="170" t="inlineStr">
        <is>
          <t>x</t>
        </is>
      </c>
      <c r="AE59" s="171" t="inlineStr"/>
      <c r="AF59" s="170" t="inlineStr">
        <is>
          <t>x</t>
        </is>
      </c>
    </row>
    <row r="60" ht="15" customHeight="1">
      <c r="A60" s="174" t="inlineStr">
        <is>
          <t>Corps gras animaux</t>
        </is>
      </c>
      <c r="B60" s="171" t="inlineStr"/>
      <c r="C60" s="171" t="inlineStr"/>
      <c r="D60" s="171" t="inlineStr"/>
      <c r="E60" s="171" t="inlineStr"/>
      <c r="F60" s="171" t="inlineStr"/>
      <c r="G60" s="171" t="inlineStr"/>
      <c r="H60" s="171" t="inlineStr"/>
      <c r="I60" s="171" t="inlineStr"/>
      <c r="J60" s="170" t="inlineStr">
        <is>
          <t>x</t>
        </is>
      </c>
      <c r="K60" s="170" t="inlineStr">
        <is>
          <t>x</t>
        </is>
      </c>
      <c r="L60" s="170" t="inlineStr">
        <is>
          <t>x</t>
        </is>
      </c>
      <c r="M60" s="171" t="inlineStr"/>
      <c r="N60" s="171" t="inlineStr"/>
      <c r="O60" s="171" t="inlineStr"/>
      <c r="P60" s="171" t="inlineStr"/>
      <c r="Q60" s="171" t="inlineStr"/>
      <c r="R60" s="171" t="inlineStr"/>
      <c r="S60" s="171" t="inlineStr"/>
      <c r="T60" s="170" t="inlineStr">
        <is>
          <t>x</t>
        </is>
      </c>
      <c r="U60" s="170" t="inlineStr">
        <is>
          <t>x</t>
        </is>
      </c>
      <c r="V60" s="170" t="inlineStr">
        <is>
          <t>x</t>
        </is>
      </c>
      <c r="W60" s="170" t="inlineStr">
        <is>
          <t>x</t>
        </is>
      </c>
      <c r="X60" s="170" t="inlineStr">
        <is>
          <t>x</t>
        </is>
      </c>
      <c r="Y60" s="170" t="inlineStr">
        <is>
          <t>x</t>
        </is>
      </c>
      <c r="Z60" s="171" t="inlineStr"/>
      <c r="AA60" s="170" t="inlineStr">
        <is>
          <t>x</t>
        </is>
      </c>
      <c r="AB60" s="171" t="inlineStr"/>
      <c r="AC60" s="170" t="inlineStr">
        <is>
          <t>x</t>
        </is>
      </c>
      <c r="AD60" s="170" t="inlineStr">
        <is>
          <t>x</t>
        </is>
      </c>
      <c r="AE60" s="171" t="inlineStr"/>
      <c r="AF60" s="170" t="inlineStr">
        <is>
          <t>x</t>
        </is>
      </c>
    </row>
    <row r="61" ht="15" customHeight="1">
      <c r="A61" s="169" t="inlineStr">
        <is>
          <t>Eau</t>
        </is>
      </c>
      <c r="B61" s="171" t="inlineStr"/>
      <c r="C61" s="171" t="inlineStr"/>
      <c r="D61" s="171" t="inlineStr"/>
      <c r="E61" s="171" t="inlineStr"/>
      <c r="F61" s="171" t="inlineStr"/>
      <c r="G61" s="171" t="inlineStr"/>
      <c r="H61" s="171" t="inlineStr"/>
      <c r="I61" s="171" t="inlineStr"/>
      <c r="J61" s="171" t="inlineStr"/>
      <c r="K61" s="171" t="inlineStr"/>
      <c r="L61" s="171" t="inlineStr"/>
      <c r="M61" s="171" t="inlineStr"/>
      <c r="N61" s="171" t="inlineStr"/>
      <c r="O61" s="171" t="inlineStr"/>
      <c r="P61" s="171" t="inlineStr"/>
      <c r="Q61" s="171" t="inlineStr"/>
      <c r="R61" s="171" t="inlineStr"/>
      <c r="S61" s="171" t="inlineStr"/>
      <c r="T61" s="171" t="inlineStr"/>
      <c r="U61" s="171" t="inlineStr"/>
      <c r="V61" s="171" t="inlineStr"/>
      <c r="W61" s="171" t="inlineStr"/>
      <c r="X61" s="171" t="inlineStr"/>
      <c r="Y61" s="171" t="inlineStr"/>
      <c r="Z61" s="171" t="inlineStr"/>
      <c r="AA61" s="171" t="inlineStr"/>
      <c r="AB61" s="171" t="inlineStr"/>
      <c r="AC61" s="171" t="inlineStr"/>
      <c r="AD61" s="171" t="inlineStr"/>
      <c r="AE61" s="171" t="inlineStr"/>
      <c r="AF61" s="171" t="inlineStr"/>
    </row>
    <row r="62" ht="15" customHeight="1">
      <c r="A62" s="172" t="inlineStr">
        <is>
          <t>Eau - ressuage</t>
        </is>
      </c>
      <c r="B62" s="171" t="inlineStr"/>
      <c r="C62" s="171" t="inlineStr"/>
      <c r="D62" s="171" t="inlineStr"/>
      <c r="E62" s="171" t="inlineStr"/>
      <c r="F62" s="171" t="inlineStr"/>
      <c r="G62" s="171" t="inlineStr"/>
      <c r="H62" s="171" t="inlineStr"/>
      <c r="I62" s="171" t="inlineStr"/>
      <c r="J62" s="171" t="inlineStr"/>
      <c r="K62" s="171" t="inlineStr"/>
      <c r="L62" s="171" t="inlineStr"/>
      <c r="M62" s="171" t="inlineStr"/>
      <c r="N62" s="171" t="inlineStr"/>
      <c r="O62" s="171" t="inlineStr"/>
      <c r="P62" s="171" t="inlineStr"/>
      <c r="Q62" s="171" t="inlineStr"/>
      <c r="R62" s="171" t="inlineStr"/>
      <c r="S62" s="171" t="inlineStr"/>
      <c r="T62" s="171" t="inlineStr"/>
      <c r="U62" s="171" t="inlineStr"/>
      <c r="V62" s="171" t="inlineStr"/>
      <c r="W62" s="171" t="inlineStr"/>
      <c r="X62" s="171" t="inlineStr"/>
      <c r="Y62" s="171" t="inlineStr"/>
      <c r="Z62" s="171" t="inlineStr"/>
      <c r="AA62" s="171" t="inlineStr"/>
      <c r="AB62" s="171" t="inlineStr"/>
      <c r="AC62" s="171" t="inlineStr"/>
      <c r="AD62" s="171" t="inlineStr"/>
      <c r="AE62" s="171" t="inlineStr"/>
      <c r="AF62" s="171" t="inlineStr"/>
    </row>
    <row r="63" ht="15" customHeight="1">
      <c r="A63" s="172" t="inlineStr">
        <is>
          <t>Eau - traitement thermique</t>
        </is>
      </c>
      <c r="B63" s="171" t="inlineStr"/>
      <c r="C63" s="171" t="inlineStr"/>
      <c r="D63" s="171" t="inlineStr"/>
      <c r="E63" s="171" t="inlineStr"/>
      <c r="F63" s="171" t="inlineStr"/>
      <c r="G63" s="171" t="inlineStr"/>
      <c r="H63" s="171" t="inlineStr"/>
      <c r="I63" s="171" t="inlineStr"/>
      <c r="J63" s="171" t="inlineStr"/>
      <c r="K63" s="171" t="inlineStr"/>
      <c r="L63" s="171" t="inlineStr"/>
      <c r="M63" s="171" t="inlineStr"/>
      <c r="N63" s="171" t="inlineStr"/>
      <c r="O63" s="171" t="inlineStr"/>
      <c r="P63" s="171" t="inlineStr"/>
      <c r="Q63" s="171" t="inlineStr"/>
      <c r="R63" s="171" t="inlineStr"/>
      <c r="S63" s="171" t="inlineStr"/>
      <c r="T63" s="171" t="inlineStr"/>
      <c r="U63" s="171" t="inlineStr"/>
      <c r="V63" s="171" t="inlineStr"/>
      <c r="W63" s="171" t="inlineStr"/>
      <c r="X63" s="171" t="inlineStr"/>
      <c r="Y63" s="171" t="inlineStr"/>
      <c r="Z63" s="171" t="inlineStr"/>
      <c r="AA63" s="171" t="inlineStr"/>
      <c r="AB63" s="171" t="inlineStr"/>
      <c r="AC63" s="171" t="inlineStr"/>
      <c r="AD63" s="171" t="inlineStr"/>
      <c r="AE63" s="171" t="inlineStr"/>
      <c r="AF63" s="171" t="inlineStr"/>
    </row>
  </sheetData>
  <pageMargins left="0.75" right="0.75" top="1" bottom="1" header="0.5" footer="0.5"/>
</worksheet>
</file>

<file path=xl/worksheets/sheet6.xml><?xml version="1.0" encoding="utf-8"?>
<worksheet xmlns="http://schemas.openxmlformats.org/spreadsheetml/2006/main">
  <sheetPr>
    <tabColor rgb="008064A2"/>
    <outlinePr summaryBelow="1" summaryRight="1"/>
    <pageSetUpPr/>
  </sheetPr>
  <dimension ref="A1:O106"/>
  <sheetViews>
    <sheetView workbookViewId="0">
      <selection activeCell="A1" sqref="A1"/>
    </sheetView>
  </sheetViews>
  <sheetFormatPr baseColWidth="8" defaultRowHeight="15"/>
  <cols>
    <col width="39" customWidth="1" min="1" max="1"/>
    <col width="42" customWidth="1" min="2" max="2"/>
    <col width="21" customWidth="1" min="3" max="3"/>
    <col width="18" customWidth="1" min="4" max="4"/>
    <col width="13" customWidth="1" min="5" max="5"/>
    <col width="13" customWidth="1" min="6" max="6"/>
    <col width="88" customWidth="1" min="7" max="7"/>
    <col width="53" customWidth="1" min="8" max="8"/>
    <col width="196" customWidth="1" min="9" max="9"/>
    <col width="32" customWidth="1" min="10" max="10"/>
    <col width="58" customWidth="1" min="11" max="11"/>
    <col width="35" customWidth="1" min="12" max="12"/>
    <col width="29" customWidth="1" min="13" max="13"/>
    <col width="15" customWidth="1" min="14" max="14"/>
    <col width="19" customWidth="1" min="15" max="15"/>
  </cols>
  <sheetData>
    <row r="1" ht="15" customHeight="1">
      <c r="A1" s="175" t="inlineStr">
        <is>
          <t>Origine</t>
        </is>
      </c>
      <c r="B1" s="175" t="inlineStr">
        <is>
          <t>Destination</t>
        </is>
      </c>
      <c r="C1" s="175" t="inlineStr">
        <is>
          <t>Filière</t>
        </is>
      </c>
      <c r="D1" s="175" t="inlineStr">
        <is>
          <t>Territoire</t>
        </is>
      </c>
      <c r="E1" s="175" t="inlineStr">
        <is>
          <t>Année</t>
        </is>
      </c>
      <c r="F1" s="175" t="inlineStr">
        <is>
          <t>Unité</t>
        </is>
      </c>
      <c r="G1" s="175" t="inlineStr">
        <is>
          <t>Information collectée</t>
        </is>
      </c>
      <c r="H1" s="175" t="inlineStr">
        <is>
          <t>Source</t>
        </is>
      </c>
      <c r="I1" s="175" t="inlineStr">
        <is>
          <t>Hypothèse</t>
        </is>
      </c>
      <c r="J1" s="175" t="inlineStr">
        <is>
          <t>Type de donnée collectée</t>
        </is>
      </c>
      <c r="K1" s="175" t="inlineStr">
        <is>
          <t>Traduction</t>
        </is>
      </c>
      <c r="L1" s="175" t="inlineStr">
        <is>
          <t>Onglet source fichier Excel</t>
        </is>
      </c>
      <c r="M1" s="175" t="inlineStr">
        <is>
          <t>Fiabilité des données</t>
        </is>
      </c>
      <c r="N1" s="175" t="inlineStr">
        <is>
          <t>Valeur</t>
        </is>
      </c>
      <c r="O1" s="175" t="inlineStr">
        <is>
          <t>Incertitude</t>
        </is>
      </c>
    </row>
    <row r="2" ht="15" customHeight="1">
      <c r="A2" s="154" t="inlineStr">
        <is>
          <t>Veaux</t>
        </is>
      </c>
      <c r="B2" s="154" t="inlineStr">
        <is>
          <t>Abattage / découpe de veaux</t>
        </is>
      </c>
      <c r="C2" s="154" t="inlineStr">
        <is>
          <t>Viande bovine</t>
        </is>
      </c>
      <c r="D2" s="154" t="inlineStr">
        <is>
          <t>France</t>
        </is>
      </c>
      <c r="E2" s="154" t="inlineStr">
        <is>
          <t>2015</t>
        </is>
      </c>
      <c r="F2" s="154" t="inlineStr">
        <is>
          <t>kt</t>
        </is>
      </c>
      <c r="G2" s="154" t="inlineStr">
        <is>
          <t>Abattages de veaux = 309  (Agreste - Statistique Agricole Annuelle - SSP)</t>
        </is>
      </c>
      <c r="H2" s="154" t="inlineStr">
        <is>
          <t>Agreste - Statistique Agricole Annuelle - SSP</t>
        </is>
      </c>
      <c r="I2" s="154" t="inlineStr"/>
      <c r="J2" s="154" t="inlineStr">
        <is>
          <t>Volume</t>
        </is>
      </c>
      <c r="K2" s="154" t="inlineStr">
        <is>
          <t>Abattages de veaux</t>
        </is>
      </c>
      <c r="L2" s="154" t="inlineStr">
        <is>
          <t>Abattages - AGRESTE</t>
        </is>
      </c>
      <c r="M2" s="154" t="inlineStr">
        <is>
          <t>Très élevée</t>
        </is>
      </c>
      <c r="N2" s="154" t="n">
        <v>308.85</v>
      </c>
      <c r="O2" s="154" t="n">
        <v>0.1</v>
      </c>
    </row>
    <row r="3" ht="15" customHeight="1">
      <c r="A3" s="154" t="inlineStr">
        <is>
          <t>Veaux</t>
        </is>
      </c>
      <c r="B3" s="154" t="inlineStr">
        <is>
          <t>Export</t>
        </is>
      </c>
      <c r="C3" s="154" t="inlineStr">
        <is>
          <t>Viande bovine</t>
        </is>
      </c>
      <c r="D3" s="154" t="inlineStr">
        <is>
          <t>France</t>
        </is>
      </c>
      <c r="E3" s="154" t="inlineStr">
        <is>
          <t>2015</t>
        </is>
      </c>
      <c r="F3" s="154" t="inlineStr">
        <is>
          <t>kt</t>
        </is>
      </c>
      <c r="G3" s="154" t="inlineStr">
        <is>
          <t>Exportation de veaux</t>
        </is>
      </c>
      <c r="H3" s="154" t="inlineStr">
        <is>
          <t>Agreste - Statistique Agricole Annuelle - SSP</t>
        </is>
      </c>
      <c r="I3" s="154" t="inlineStr"/>
      <c r="J3" s="154" t="inlineStr">
        <is>
          <t>Volume</t>
        </is>
      </c>
      <c r="K3" s="154" t="inlineStr">
        <is>
          <t>Exportation de veaux</t>
        </is>
      </c>
      <c r="L3" s="154" t="inlineStr">
        <is>
          <t>Echanges - AGRESTE</t>
        </is>
      </c>
      <c r="M3" s="154" t="inlineStr">
        <is>
          <t>Très élevée</t>
        </is>
      </c>
      <c r="N3" s="154" t="n">
        <v>2.89</v>
      </c>
      <c r="O3" s="154" t="n">
        <v>0.1</v>
      </c>
    </row>
    <row r="4" ht="15" customHeight="1">
      <c r="A4" s="154" t="inlineStr">
        <is>
          <t>Gros bovins</t>
        </is>
      </c>
      <c r="B4" s="154" t="inlineStr">
        <is>
          <t>Abattage / découpe de gros bovins</t>
        </is>
      </c>
      <c r="C4" s="154" t="inlineStr">
        <is>
          <t>Viande bovine</t>
        </is>
      </c>
      <c r="D4" s="154" t="inlineStr">
        <is>
          <t>France</t>
        </is>
      </c>
      <c r="E4" s="154" t="inlineStr">
        <is>
          <t>2015</t>
        </is>
      </c>
      <c r="F4" s="154" t="inlineStr">
        <is>
          <t>kt</t>
        </is>
      </c>
      <c r="G4" s="154" t="inlineStr">
        <is>
          <t>Abattages de gros bovins = 2310  (Agreste - Statistique Agricole Annuelle - SSP)</t>
        </is>
      </c>
      <c r="H4" s="154" t="inlineStr">
        <is>
          <t>Agreste - Statistique Agricole Annuelle - SSP</t>
        </is>
      </c>
      <c r="I4" s="154" t="inlineStr"/>
      <c r="J4" s="154" t="inlineStr">
        <is>
          <t>Volume</t>
        </is>
      </c>
      <c r="K4" s="154" t="inlineStr">
        <is>
          <t>Abattages de gros bovins</t>
        </is>
      </c>
      <c r="L4" s="154" t="inlineStr">
        <is>
          <t>Abattages - AGRESTE</t>
        </is>
      </c>
      <c r="M4" s="154" t="inlineStr">
        <is>
          <t>Très élevée</t>
        </is>
      </c>
      <c r="N4" s="154" t="n">
        <v>2309.69</v>
      </c>
      <c r="O4" s="154" t="n">
        <v>0.1</v>
      </c>
    </row>
    <row r="5" ht="15" customHeight="1">
      <c r="A5" s="154" t="inlineStr">
        <is>
          <t>Gros bovins</t>
        </is>
      </c>
      <c r="B5" s="154" t="inlineStr">
        <is>
          <t>Export</t>
        </is>
      </c>
      <c r="C5" s="154" t="inlineStr">
        <is>
          <t>Viande bovine</t>
        </is>
      </c>
      <c r="D5" s="154" t="inlineStr">
        <is>
          <t>France</t>
        </is>
      </c>
      <c r="E5" s="154" t="inlineStr">
        <is>
          <t>2015</t>
        </is>
      </c>
      <c r="F5" s="154" t="inlineStr">
        <is>
          <t>kt</t>
        </is>
      </c>
      <c r="G5" s="154" t="inlineStr">
        <is>
          <t>Exportation de gros bovins</t>
        </is>
      </c>
      <c r="H5" s="154" t="inlineStr">
        <is>
          <t>Agreste - Statistique Agricole Annuelle - SSP</t>
        </is>
      </c>
      <c r="I5" s="154" t="inlineStr"/>
      <c r="J5" s="154" t="inlineStr">
        <is>
          <t>Volume</t>
        </is>
      </c>
      <c r="K5" s="154" t="inlineStr">
        <is>
          <t>Exportation de gros bovins</t>
        </is>
      </c>
      <c r="L5" s="154" t="inlineStr">
        <is>
          <t>Echanges - AGRESTE</t>
        </is>
      </c>
      <c r="M5" s="154" t="inlineStr">
        <is>
          <t>Très élevée</t>
        </is>
      </c>
      <c r="N5" s="154" t="n">
        <v>24.33</v>
      </c>
      <c r="O5" s="154" t="n">
        <v>0.1</v>
      </c>
    </row>
    <row r="6" ht="15" customHeight="1">
      <c r="A6" s="154" t="inlineStr">
        <is>
          <t>Carcasses, fraîches</t>
        </is>
      </c>
      <c r="B6" s="154" t="inlineStr">
        <is>
          <t>Export</t>
        </is>
      </c>
      <c r="C6" s="154" t="inlineStr">
        <is>
          <t>Viande bovine</t>
        </is>
      </c>
      <c r="D6" s="154" t="inlineStr">
        <is>
          <t>France</t>
        </is>
      </c>
      <c r="E6" s="154" t="inlineStr">
        <is>
          <t>2015</t>
        </is>
      </c>
      <c r="F6" s="154" t="inlineStr">
        <is>
          <t>kt</t>
        </is>
      </c>
      <c r="G6" s="154" t="inlineStr">
        <is>
          <t>Exportation de carcasses fraîches</t>
        </is>
      </c>
      <c r="H6" s="154" t="inlineStr">
        <is>
          <t>Douanes - Eurostat</t>
        </is>
      </c>
      <c r="I6" s="154" t="inlineStr">
        <is>
          <t>Les échanges de carcasses congelées sont négligés</t>
        </is>
      </c>
      <c r="J6" s="154" t="inlineStr">
        <is>
          <t>Volume</t>
        </is>
      </c>
      <c r="K6" s="154" t="inlineStr">
        <is>
          <t>Exportation de carcasses fraîches</t>
        </is>
      </c>
      <c r="L6" s="154" t="inlineStr">
        <is>
          <t>Echanges - Eurostat</t>
        </is>
      </c>
      <c r="M6" s="154" t="inlineStr">
        <is>
          <t>Très élevée</t>
        </is>
      </c>
      <c r="N6" s="154" t="n">
        <v>39.32</v>
      </c>
      <c r="O6" s="154" t="n">
        <v>0.1</v>
      </c>
    </row>
    <row r="7" ht="15" customHeight="1">
      <c r="A7" s="154" t="inlineStr">
        <is>
          <t>Morceaux, frais</t>
        </is>
      </c>
      <c r="B7" s="154" t="inlineStr">
        <is>
          <t>Export</t>
        </is>
      </c>
      <c r="C7" s="154" t="inlineStr">
        <is>
          <t>Viande bovine</t>
        </is>
      </c>
      <c r="D7" s="154" t="inlineStr">
        <is>
          <t>France</t>
        </is>
      </c>
      <c r="E7" s="154" t="inlineStr">
        <is>
          <t>2015</t>
        </is>
      </c>
      <c r="F7" s="154" t="inlineStr">
        <is>
          <t>kt</t>
        </is>
      </c>
      <c r="G7" s="154" t="inlineStr">
        <is>
          <t>Exportation de morceaux frais</t>
        </is>
      </c>
      <c r="H7" s="154" t="inlineStr">
        <is>
          <t>Douanes - Eurostat</t>
        </is>
      </c>
      <c r="I7" s="154" t="inlineStr"/>
      <c r="J7" s="154" t="inlineStr">
        <is>
          <t>Volume</t>
        </is>
      </c>
      <c r="K7" s="154" t="inlineStr">
        <is>
          <t>Exportation de morceaux frais</t>
        </is>
      </c>
      <c r="L7" s="154" t="inlineStr">
        <is>
          <t>Echanges - Eurostat</t>
        </is>
      </c>
      <c r="M7" s="154" t="inlineStr">
        <is>
          <t>Très élevée</t>
        </is>
      </c>
      <c r="N7" s="154" t="n">
        <v>148.71</v>
      </c>
      <c r="O7" s="154" t="n">
        <v>0.1</v>
      </c>
    </row>
    <row r="8" ht="15" customHeight="1">
      <c r="A8" s="154" t="inlineStr">
        <is>
          <t>Morceaux, congelés</t>
        </is>
      </c>
      <c r="B8" s="154" t="inlineStr">
        <is>
          <t>Export</t>
        </is>
      </c>
      <c r="C8" s="154" t="inlineStr">
        <is>
          <t>Viande bovine</t>
        </is>
      </c>
      <c r="D8" s="154" t="inlineStr">
        <is>
          <t>France</t>
        </is>
      </c>
      <c r="E8" s="154" t="inlineStr">
        <is>
          <t>2015</t>
        </is>
      </c>
      <c r="F8" s="154" t="inlineStr">
        <is>
          <t>kt</t>
        </is>
      </c>
      <c r="G8" s="154" t="inlineStr">
        <is>
          <t>Exportation de morceaux congelés</t>
        </is>
      </c>
      <c r="H8" s="154" t="inlineStr">
        <is>
          <t>Douanes - Eurostat</t>
        </is>
      </c>
      <c r="I8" s="154" t="inlineStr"/>
      <c r="J8" s="154" t="inlineStr">
        <is>
          <t>Volume</t>
        </is>
      </c>
      <c r="K8" s="154" t="inlineStr">
        <is>
          <t>Exportation de morceaux congelés</t>
        </is>
      </c>
      <c r="L8" s="154" t="inlineStr">
        <is>
          <t>Echanges - Eurostat</t>
        </is>
      </c>
      <c r="M8" s="154" t="inlineStr">
        <is>
          <t>Très élevée</t>
        </is>
      </c>
      <c r="N8" s="154" t="n">
        <v>16.49</v>
      </c>
      <c r="O8" s="154" t="n">
        <v>0.1</v>
      </c>
    </row>
    <row r="9" ht="15" customHeight="1">
      <c r="A9" s="154" t="inlineStr">
        <is>
          <t>Abats</t>
        </is>
      </c>
      <c r="B9" s="154" t="inlineStr">
        <is>
          <t>Export</t>
        </is>
      </c>
      <c r="C9" s="154" t="inlineStr">
        <is>
          <t>Viande bovine</t>
        </is>
      </c>
      <c r="D9" s="154" t="inlineStr">
        <is>
          <t>France</t>
        </is>
      </c>
      <c r="E9" s="154" t="inlineStr">
        <is>
          <t>2015</t>
        </is>
      </c>
      <c r="F9" s="154" t="inlineStr">
        <is>
          <t>kt</t>
        </is>
      </c>
      <c r="G9" s="154" t="inlineStr">
        <is>
          <t>Exportation d'abats</t>
        </is>
      </c>
      <c r="H9" s="154" t="inlineStr">
        <is>
          <t>Douanes - Eurostat</t>
        </is>
      </c>
      <c r="I9" s="154" t="inlineStr"/>
      <c r="J9" s="154" t="inlineStr">
        <is>
          <t>Volume</t>
        </is>
      </c>
      <c r="K9" s="154" t="inlineStr">
        <is>
          <t>Exportation d'abats</t>
        </is>
      </c>
      <c r="L9" s="154" t="inlineStr">
        <is>
          <t>Echanges - Eurostat</t>
        </is>
      </c>
      <c r="M9" s="154" t="inlineStr">
        <is>
          <t>Très élevée</t>
        </is>
      </c>
      <c r="N9" s="154" t="n">
        <v>44.02</v>
      </c>
      <c r="O9" s="154" t="n">
        <v>0.1</v>
      </c>
    </row>
    <row r="10" ht="15" customHeight="1">
      <c r="A10" s="154" t="inlineStr">
        <is>
          <t>C3 et alimentaire</t>
        </is>
      </c>
      <c r="B10" s="154" t="inlineStr">
        <is>
          <t>Export</t>
        </is>
      </c>
      <c r="C10" s="154" t="inlineStr">
        <is>
          <t>Viande bovine</t>
        </is>
      </c>
      <c r="D10" s="154" t="inlineStr">
        <is>
          <t>France</t>
        </is>
      </c>
      <c r="E10" s="154" t="inlineStr">
        <is>
          <t>2015</t>
        </is>
      </c>
      <c r="F10" s="154" t="inlineStr">
        <is>
          <t>kt</t>
        </is>
      </c>
      <c r="G10" s="154" t="inlineStr">
        <is>
          <t>Exportation de coproduits C3 et alimentaire</t>
        </is>
      </c>
      <c r="H10" s="154" t="inlineStr">
        <is>
          <t>Douanes - Eurostat</t>
        </is>
      </c>
      <c r="I10" s="154" t="inlineStr">
        <is>
          <t>Statistique comprenant également les ovins et caprins = extrapolation à partir de la production de C3 de chaque espèce</t>
        </is>
      </c>
      <c r="J10" s="154" t="inlineStr">
        <is>
          <t>Volume</t>
        </is>
      </c>
      <c r="K10" s="154" t="inlineStr">
        <is>
          <t>Exportation de coproduits C3 et alimentaire</t>
        </is>
      </c>
      <c r="L10" s="154" t="inlineStr">
        <is>
          <t>Echanges - Eurostat</t>
        </is>
      </c>
      <c r="M10" s="154" t="inlineStr">
        <is>
          <t>Moyenne</t>
        </is>
      </c>
      <c r="N10" s="154" t="n">
        <v>88.20999999999999</v>
      </c>
      <c r="O10" s="154" t="n">
        <v>0.1</v>
      </c>
    </row>
    <row r="11" ht="15" customHeight="1">
      <c r="A11" s="154" t="inlineStr">
        <is>
          <t>Protéines animales transformées</t>
        </is>
      </c>
      <c r="B11" s="154" t="inlineStr">
        <is>
          <t>Alimentation animale rente</t>
        </is>
      </c>
      <c r="C11" s="154" t="inlineStr">
        <is>
          <t>Viande bovine</t>
        </is>
      </c>
      <c r="D11" s="154" t="inlineStr">
        <is>
          <t>France</t>
        </is>
      </c>
      <c r="E11" s="154" t="inlineStr">
        <is>
          <t>2015</t>
        </is>
      </c>
      <c r="F11" s="154" t="inlineStr">
        <is>
          <t>kt</t>
        </is>
      </c>
      <c r="G11" s="154" t="inlineStr">
        <is>
          <t>Valorisation des PAT en alimentation animale rente</t>
        </is>
      </c>
      <c r="H11" s="154" t="inlineStr">
        <is>
          <t>SIFCO</t>
        </is>
      </c>
      <c r="I11" s="154" t="inlineStr">
        <is>
          <t>Statistique comprenant également les autres espèces ainsi que les exportations = extrapolation à partir de la production de C3 de chaque espèce et des exportations tous débouchés confondus</t>
        </is>
      </c>
      <c r="J11" s="154" t="inlineStr">
        <is>
          <t>Volume</t>
        </is>
      </c>
      <c r="K11" s="154" t="inlineStr">
        <is>
          <t>Valorisation des PAT en alimentation animale rente</t>
        </is>
      </c>
      <c r="L11" s="154" t="inlineStr">
        <is>
          <t>Coproduits - SIFCO</t>
        </is>
      </c>
      <c r="M11" s="154" t="inlineStr">
        <is>
          <t>Très faible</t>
        </is>
      </c>
      <c r="N11" s="154" t="n">
        <v>8.949999999999999</v>
      </c>
      <c r="O11" s="154" t="n">
        <v>0.1</v>
      </c>
    </row>
    <row r="12" ht="15" customHeight="1">
      <c r="A12" s="154" t="inlineStr">
        <is>
          <t>Protéines animales transformées</t>
        </is>
      </c>
      <c r="B12" s="154" t="inlineStr">
        <is>
          <t>Petfood</t>
        </is>
      </c>
      <c r="C12" s="154" t="inlineStr">
        <is>
          <t>Viande bovine</t>
        </is>
      </c>
      <c r="D12" s="154" t="inlineStr">
        <is>
          <t>France</t>
        </is>
      </c>
      <c r="E12" s="154" t="inlineStr">
        <is>
          <t>2015</t>
        </is>
      </c>
      <c r="F12" s="154" t="inlineStr">
        <is>
          <t>kt</t>
        </is>
      </c>
      <c r="G12" s="154" t="inlineStr">
        <is>
          <t>Valorisation des PAT en petfood</t>
        </is>
      </c>
      <c r="H12" s="154" t="inlineStr">
        <is>
          <t>SIFCO</t>
        </is>
      </c>
      <c r="I12" s="154" t="inlineStr">
        <is>
          <t>Statistique comprenant également les autres espèces ainsi que les exportations = extrapolation à partir de la production de C3 de chaque espèce et des exportations tous débouchés confondus</t>
        </is>
      </c>
      <c r="J12" s="154" t="inlineStr">
        <is>
          <t>Volume</t>
        </is>
      </c>
      <c r="K12" s="154" t="inlineStr">
        <is>
          <t>Valorisation des PAT en petfood</t>
        </is>
      </c>
      <c r="L12" s="154" t="inlineStr">
        <is>
          <t>Coproduits - SIFCO</t>
        </is>
      </c>
      <c r="M12" s="154" t="inlineStr">
        <is>
          <t>Très faible</t>
        </is>
      </c>
      <c r="N12" s="154" t="n">
        <v>138.9</v>
      </c>
      <c r="O12" s="154" t="n">
        <v>0.1</v>
      </c>
    </row>
    <row r="13" ht="15" customHeight="1">
      <c r="A13" s="154" t="inlineStr">
        <is>
          <t>Protéines animales transformées</t>
        </is>
      </c>
      <c r="B13" s="154" t="inlineStr">
        <is>
          <t>Aquaculture</t>
        </is>
      </c>
      <c r="C13" s="154" t="inlineStr">
        <is>
          <t>Viande bovine</t>
        </is>
      </c>
      <c r="D13" s="154" t="inlineStr">
        <is>
          <t>France</t>
        </is>
      </c>
      <c r="E13" s="154" t="inlineStr">
        <is>
          <t>2015</t>
        </is>
      </c>
      <c r="F13" s="154" t="inlineStr">
        <is>
          <t>kt</t>
        </is>
      </c>
      <c r="G13" s="154" t="inlineStr">
        <is>
          <t>Valorisation des PAT en aquaculture</t>
        </is>
      </c>
      <c r="H13" s="154" t="inlineStr">
        <is>
          <t>SIFCO</t>
        </is>
      </c>
      <c r="I13" s="154" t="inlineStr">
        <is>
          <t>Statistique comprenant également les autres espèces ainsi que les exportations = extrapolation à partir de la production de C3 de chaque espèce et des exportations tous débouchés confondus</t>
        </is>
      </c>
      <c r="J13" s="154" t="inlineStr">
        <is>
          <t>Volume</t>
        </is>
      </c>
      <c r="K13" s="154" t="inlineStr">
        <is>
          <t>Valorisation des PAT en aquaculture</t>
        </is>
      </c>
      <c r="L13" s="154" t="inlineStr">
        <is>
          <t>Coproduits - SIFCO</t>
        </is>
      </c>
      <c r="M13" s="154" t="inlineStr">
        <is>
          <t>Très faible</t>
        </is>
      </c>
      <c r="N13" s="154" t="n">
        <v>0</v>
      </c>
      <c r="O13" s="154" t="n">
        <v>0</v>
      </c>
    </row>
    <row r="14" ht="15" customHeight="1">
      <c r="A14" s="154" t="inlineStr">
        <is>
          <t>Protéines animales transformées</t>
        </is>
      </c>
      <c r="B14" s="154" t="inlineStr">
        <is>
          <t>Energie</t>
        </is>
      </c>
      <c r="C14" s="154" t="inlineStr">
        <is>
          <t>Viande bovine</t>
        </is>
      </c>
      <c r="D14" s="154" t="inlineStr">
        <is>
          <t>France</t>
        </is>
      </c>
      <c r="E14" s="154" t="inlineStr">
        <is>
          <t>2015</t>
        </is>
      </c>
      <c r="F14" s="154" t="inlineStr">
        <is>
          <t>kt</t>
        </is>
      </c>
      <c r="G14" s="154" t="inlineStr">
        <is>
          <t>Valorisation des PAT en énergie</t>
        </is>
      </c>
      <c r="H14" s="154" t="inlineStr">
        <is>
          <t>SIFCO</t>
        </is>
      </c>
      <c r="I14" s="154" t="inlineStr">
        <is>
          <t>Statistique comprenant également les autres espèces ainsi que les exportations = extrapolation à partir de la production de C3 de chaque espèce et des exportations tous débouchés confondus</t>
        </is>
      </c>
      <c r="J14" s="154" t="inlineStr">
        <is>
          <t>Volume</t>
        </is>
      </c>
      <c r="K14" s="154" t="inlineStr">
        <is>
          <t>Valorisation des PAT en énergie</t>
        </is>
      </c>
      <c r="L14" s="154" t="inlineStr">
        <is>
          <t>Coproduits - SIFCO</t>
        </is>
      </c>
      <c r="M14" s="154" t="inlineStr">
        <is>
          <t>Très faible</t>
        </is>
      </c>
      <c r="N14" s="154" t="n">
        <v>0.61</v>
      </c>
      <c r="O14" s="154" t="n">
        <v>0.1</v>
      </c>
    </row>
    <row r="15" ht="15" customHeight="1">
      <c r="A15" s="154" t="inlineStr">
        <is>
          <t>Protéines animales transformées</t>
        </is>
      </c>
      <c r="B15" s="154" t="inlineStr">
        <is>
          <t>Fertilisation</t>
        </is>
      </c>
      <c r="C15" s="154" t="inlineStr">
        <is>
          <t>Viande bovine</t>
        </is>
      </c>
      <c r="D15" s="154" t="inlineStr">
        <is>
          <t>France</t>
        </is>
      </c>
      <c r="E15" s="154" t="inlineStr">
        <is>
          <t>2015</t>
        </is>
      </c>
      <c r="F15" s="154" t="inlineStr">
        <is>
          <t>kt</t>
        </is>
      </c>
      <c r="G15" s="154" t="inlineStr">
        <is>
          <t>Valorisation des PAT en fertilisation</t>
        </is>
      </c>
      <c r="H15" s="154" t="inlineStr">
        <is>
          <t>SIFCO</t>
        </is>
      </c>
      <c r="I15" s="154" t="inlineStr">
        <is>
          <t>Statistique comprenant également les autres espèces ainsi que les exportations = extrapolation à partir de la production de C3 de chaque espèce et des exportations tous débouchés confondus</t>
        </is>
      </c>
      <c r="J15" s="154" t="inlineStr">
        <is>
          <t>Volume</t>
        </is>
      </c>
      <c r="K15" s="154" t="inlineStr">
        <is>
          <t>Valorisation des PAT en fertilisation</t>
        </is>
      </c>
      <c r="L15" s="154" t="inlineStr">
        <is>
          <t>Coproduits - SIFCO</t>
        </is>
      </c>
      <c r="M15" s="154" t="inlineStr">
        <is>
          <t>Très faible</t>
        </is>
      </c>
      <c r="N15" s="154" t="n">
        <v>8.25</v>
      </c>
      <c r="O15" s="154" t="n">
        <v>0.1</v>
      </c>
    </row>
    <row r="16" ht="15" customHeight="1">
      <c r="A16" s="154" t="inlineStr">
        <is>
          <t>Protéines animales transformées</t>
        </is>
      </c>
      <c r="B16" s="154" t="inlineStr">
        <is>
          <t>Autres industries</t>
        </is>
      </c>
      <c r="C16" s="154" t="inlineStr">
        <is>
          <t>Viande bovine</t>
        </is>
      </c>
      <c r="D16" s="154" t="inlineStr">
        <is>
          <t>France</t>
        </is>
      </c>
      <c r="E16" s="154" t="inlineStr">
        <is>
          <t>2015</t>
        </is>
      </c>
      <c r="F16" s="154" t="inlineStr">
        <is>
          <t>kt</t>
        </is>
      </c>
      <c r="G16" s="154" t="inlineStr">
        <is>
          <t>Valorisation des PAT par les autres industries</t>
        </is>
      </c>
      <c r="H16" s="154" t="inlineStr">
        <is>
          <t>SIFCO</t>
        </is>
      </c>
      <c r="I16" s="154" t="inlineStr">
        <is>
          <t>Statistique comprenant également les autres espèces ainsi que les exportations = extrapolation à partir de la production de C3 de chaque espèce et des exportations tous débouchés confondus</t>
        </is>
      </c>
      <c r="J16" s="154" t="inlineStr">
        <is>
          <t>Volume</t>
        </is>
      </c>
      <c r="K16" s="154" t="inlineStr">
        <is>
          <t>Valorisation des PAT par les autres industries</t>
        </is>
      </c>
      <c r="L16" s="154" t="inlineStr">
        <is>
          <t>Coproduits - SIFCO</t>
        </is>
      </c>
      <c r="M16" s="154" t="inlineStr">
        <is>
          <t>Très faible</t>
        </is>
      </c>
      <c r="N16" s="154" t="n">
        <v>0.59</v>
      </c>
      <c r="O16" s="154" t="n">
        <v>0.1</v>
      </c>
    </row>
    <row r="17" ht="15" customHeight="1">
      <c r="A17" s="154" t="inlineStr">
        <is>
          <t>Protéines animales transformées</t>
        </is>
      </c>
      <c r="B17" s="154" t="inlineStr">
        <is>
          <t>Autres usages (ou usages inconnus)</t>
        </is>
      </c>
      <c r="C17" s="154" t="inlineStr">
        <is>
          <t>Viande bovine</t>
        </is>
      </c>
      <c r="D17" s="154" t="inlineStr">
        <is>
          <t>France</t>
        </is>
      </c>
      <c r="E17" s="154" t="inlineStr">
        <is>
          <t>2015</t>
        </is>
      </c>
      <c r="F17" s="154" t="inlineStr">
        <is>
          <t>kt</t>
        </is>
      </c>
      <c r="G17" s="154" t="inlineStr">
        <is>
          <t>Valorisation des PAT pour d'autres usages</t>
        </is>
      </c>
      <c r="H17" s="154" t="inlineStr">
        <is>
          <t>SIFCO</t>
        </is>
      </c>
      <c r="I17" s="154" t="inlineStr">
        <is>
          <t>Statistique comprenant également les autres espèces ainsi que les exportations = extrapolation à partir de la production de C3 de chaque espèce et des exportations tous débouchés confondus</t>
        </is>
      </c>
      <c r="J17" s="154" t="inlineStr">
        <is>
          <t>Volume</t>
        </is>
      </c>
      <c r="K17" s="154" t="inlineStr">
        <is>
          <t>Valorisation des PAT pour d'autres usages</t>
        </is>
      </c>
      <c r="L17" s="154" t="inlineStr">
        <is>
          <t>Coproduits - SIFCO</t>
        </is>
      </c>
      <c r="M17" s="154" t="inlineStr">
        <is>
          <t>Très faible</t>
        </is>
      </c>
      <c r="N17" s="154" t="n">
        <v>0</v>
      </c>
      <c r="O17" s="154" t="n">
        <v>0</v>
      </c>
    </row>
    <row r="18" ht="15" customHeight="1">
      <c r="A18" s="154" t="inlineStr">
        <is>
          <t>Protéines animales transformées</t>
        </is>
      </c>
      <c r="B18" s="154" t="inlineStr">
        <is>
          <t>Autres IAA</t>
        </is>
      </c>
      <c r="C18" s="154" t="inlineStr">
        <is>
          <t>Viande bovine</t>
        </is>
      </c>
      <c r="D18" s="154" t="inlineStr">
        <is>
          <t>France</t>
        </is>
      </c>
      <c r="E18" s="154" t="inlineStr">
        <is>
          <t>2015</t>
        </is>
      </c>
      <c r="F18" s="154" t="inlineStr">
        <is>
          <t>kt</t>
        </is>
      </c>
      <c r="G18" s="154" t="inlineStr">
        <is>
          <t>Valorisation des PAT par les autres IAA</t>
        </is>
      </c>
      <c r="H18" s="154" t="inlineStr">
        <is>
          <t>SIFCO</t>
        </is>
      </c>
      <c r="I18" s="154" t="inlineStr">
        <is>
          <t>Statistique comprenant également les autres espèces ainsi que les exportations = extrapolation à partir de la production de C3 de chaque espèce et des exportations tous débouchés confondus</t>
        </is>
      </c>
      <c r="J18" s="154" t="inlineStr">
        <is>
          <t>Volume</t>
        </is>
      </c>
      <c r="K18" s="154" t="inlineStr">
        <is>
          <t>Valorisation des PAT par les autres IAA</t>
        </is>
      </c>
      <c r="L18" s="154" t="inlineStr">
        <is>
          <t>Coproduits - SIFCO</t>
        </is>
      </c>
      <c r="M18" s="154" t="inlineStr">
        <is>
          <t>Très faible</t>
        </is>
      </c>
      <c r="N18" s="154" t="n">
        <v>7.57</v>
      </c>
      <c r="O18" s="154" t="n">
        <v>0.1</v>
      </c>
    </row>
    <row r="19" ht="15" customHeight="1">
      <c r="A19" s="154" t="inlineStr">
        <is>
          <t>Corps gras animaux</t>
        </is>
      </c>
      <c r="B19" s="154" t="inlineStr">
        <is>
          <t>Alimentation animale rente</t>
        </is>
      </c>
      <c r="C19" s="154" t="inlineStr">
        <is>
          <t>Viande bovine</t>
        </is>
      </c>
      <c r="D19" s="154" t="inlineStr">
        <is>
          <t>France</t>
        </is>
      </c>
      <c r="E19" s="154" t="inlineStr">
        <is>
          <t>2015</t>
        </is>
      </c>
      <c r="F19" s="154" t="inlineStr">
        <is>
          <t>kt</t>
        </is>
      </c>
      <c r="G19" s="154" t="inlineStr">
        <is>
          <t>Valorisation des CGA en alimentation animale rente</t>
        </is>
      </c>
      <c r="H19" s="154" t="inlineStr">
        <is>
          <t>SIFCO</t>
        </is>
      </c>
      <c r="I19" s="154" t="inlineStr">
        <is>
          <t>Statistique comprenant également les autres espèces ainsi que les exportations = extrapolation à partir de la production de C3 de chaque espèce et des exportations tous débouchés confondus</t>
        </is>
      </c>
      <c r="J19" s="154" t="inlineStr">
        <is>
          <t>Volume</t>
        </is>
      </c>
      <c r="K19" s="154" t="inlineStr">
        <is>
          <t>Valorisation des CGA en alimentation animale rente</t>
        </is>
      </c>
      <c r="L19" s="154" t="inlineStr">
        <is>
          <t>Coproduits - SIFCO</t>
        </is>
      </c>
      <c r="M19" s="154" t="inlineStr">
        <is>
          <t>Très faible</t>
        </is>
      </c>
      <c r="N19" s="154" t="n">
        <v>10.7</v>
      </c>
      <c r="O19" s="154" t="n">
        <v>0.1</v>
      </c>
    </row>
    <row r="20" ht="15" customHeight="1">
      <c r="A20" s="154" t="inlineStr">
        <is>
          <t>Corps gras animaux</t>
        </is>
      </c>
      <c r="B20" s="154" t="inlineStr">
        <is>
          <t>Petfood</t>
        </is>
      </c>
      <c r="C20" s="154" t="inlineStr">
        <is>
          <t>Viande bovine</t>
        </is>
      </c>
      <c r="D20" s="154" t="inlineStr">
        <is>
          <t>France</t>
        </is>
      </c>
      <c r="E20" s="154" t="inlineStr">
        <is>
          <t>2015</t>
        </is>
      </c>
      <c r="F20" s="154" t="inlineStr">
        <is>
          <t>kt</t>
        </is>
      </c>
      <c r="G20" s="154" t="inlineStr">
        <is>
          <t>Valorisation des CGA en petfood</t>
        </is>
      </c>
      <c r="H20" s="154" t="inlineStr">
        <is>
          <t>SIFCO</t>
        </is>
      </c>
      <c r="I20" s="154" t="inlineStr">
        <is>
          <t>Statistique comprenant également les autres espèces ainsi que les exportations = extrapolation à partir de la production de C3 de chaque espèce et des exportations tous débouchés confondus</t>
        </is>
      </c>
      <c r="J20" s="154" t="inlineStr">
        <is>
          <t>Volume</t>
        </is>
      </c>
      <c r="K20" s="154" t="inlineStr">
        <is>
          <t>Valorisation des CGA en petfood</t>
        </is>
      </c>
      <c r="L20" s="154" t="inlineStr">
        <is>
          <t>Coproduits - SIFCO</t>
        </is>
      </c>
      <c r="M20" s="154" t="inlineStr">
        <is>
          <t>Très faible</t>
        </is>
      </c>
      <c r="N20" s="154" t="n">
        <v>6.22</v>
      </c>
      <c r="O20" s="154" t="n">
        <v>0.1</v>
      </c>
    </row>
    <row r="21" ht="15" customHeight="1">
      <c r="A21" s="154" t="inlineStr">
        <is>
          <t>Corps gras animaux</t>
        </is>
      </c>
      <c r="B21" s="154" t="inlineStr">
        <is>
          <t>Aquaculture</t>
        </is>
      </c>
      <c r="C21" s="154" t="inlineStr">
        <is>
          <t>Viande bovine</t>
        </is>
      </c>
      <c r="D21" s="154" t="inlineStr">
        <is>
          <t>France</t>
        </is>
      </c>
      <c r="E21" s="154" t="inlineStr">
        <is>
          <t>2015</t>
        </is>
      </c>
      <c r="F21" s="154" t="inlineStr">
        <is>
          <t>kt</t>
        </is>
      </c>
      <c r="G21" s="154" t="inlineStr">
        <is>
          <t>Valorisation des CGA en aquaculture</t>
        </is>
      </c>
      <c r="H21" s="154" t="inlineStr">
        <is>
          <t>SIFCO</t>
        </is>
      </c>
      <c r="I21" s="154" t="inlineStr">
        <is>
          <t>Statistique comprenant également les autres espèces ainsi que les exportations = extrapolation à partir de la production de C3 de chaque espèce et des exportations tous débouchés confondus</t>
        </is>
      </c>
      <c r="J21" s="154" t="inlineStr">
        <is>
          <t>Volume</t>
        </is>
      </c>
      <c r="K21" s="154" t="inlineStr">
        <is>
          <t>Valorisation des CGA en aquaculture</t>
        </is>
      </c>
      <c r="L21" s="154" t="inlineStr">
        <is>
          <t>Coproduits - SIFCO</t>
        </is>
      </c>
      <c r="M21" s="154" t="inlineStr">
        <is>
          <t>Très faible</t>
        </is>
      </c>
      <c r="N21" s="154" t="n">
        <v>0</v>
      </c>
      <c r="O21" s="154" t="n">
        <v>0</v>
      </c>
    </row>
    <row r="22" ht="15" customHeight="1">
      <c r="A22" s="154" t="inlineStr">
        <is>
          <t>Corps gras animaux</t>
        </is>
      </c>
      <c r="B22" s="154" t="inlineStr">
        <is>
          <t>Energie</t>
        </is>
      </c>
      <c r="C22" s="154" t="inlineStr">
        <is>
          <t>Viande bovine</t>
        </is>
      </c>
      <c r="D22" s="154" t="inlineStr">
        <is>
          <t>France</t>
        </is>
      </c>
      <c r="E22" s="154" t="inlineStr">
        <is>
          <t>2015</t>
        </is>
      </c>
      <c r="F22" s="154" t="inlineStr">
        <is>
          <t>kt</t>
        </is>
      </c>
      <c r="G22" s="154" t="inlineStr">
        <is>
          <t>Valorisation des CGA en énergie</t>
        </is>
      </c>
      <c r="H22" s="154" t="inlineStr">
        <is>
          <t>SIFCO</t>
        </is>
      </c>
      <c r="I22" s="154" t="inlineStr">
        <is>
          <t>Statistique comprenant également les autres espèces ainsi que les exportations = extrapolation à partir de la production de C3 de chaque espèce et des exportations tous débouchés confondus</t>
        </is>
      </c>
      <c r="J22" s="154" t="inlineStr">
        <is>
          <t>Volume</t>
        </is>
      </c>
      <c r="K22" s="154" t="inlineStr">
        <is>
          <t>Valorisation des CGA en énergie</t>
        </is>
      </c>
      <c r="L22" s="154" t="inlineStr">
        <is>
          <t>Coproduits - SIFCO</t>
        </is>
      </c>
      <c r="M22" s="154" t="inlineStr">
        <is>
          <t>Très faible</t>
        </is>
      </c>
      <c r="N22" s="154" t="n">
        <v>5.96</v>
      </c>
      <c r="O22" s="154" t="n">
        <v>0.1</v>
      </c>
    </row>
    <row r="23" ht="15" customHeight="1">
      <c r="A23" s="154" t="inlineStr">
        <is>
          <t>Corps gras animaux</t>
        </is>
      </c>
      <c r="B23" s="154" t="inlineStr">
        <is>
          <t>Autres industries</t>
        </is>
      </c>
      <c r="C23" s="154" t="inlineStr">
        <is>
          <t>Viande bovine</t>
        </is>
      </c>
      <c r="D23" s="154" t="inlineStr">
        <is>
          <t>France</t>
        </is>
      </c>
      <c r="E23" s="154" t="inlineStr">
        <is>
          <t>2015</t>
        </is>
      </c>
      <c r="F23" s="154" t="inlineStr">
        <is>
          <t>kt</t>
        </is>
      </c>
      <c r="G23" s="154" t="inlineStr">
        <is>
          <t>Valorisation des CGA par les autres industries</t>
        </is>
      </c>
      <c r="H23" s="154" t="inlineStr">
        <is>
          <t>SIFCO</t>
        </is>
      </c>
      <c r="I23" s="154" t="inlineStr">
        <is>
          <t>Statistique comprenant également les autres espèces ainsi que les exportations = extrapolation à partir de la production de C3 de chaque espèce et des exportations tous débouchés confondus</t>
        </is>
      </c>
      <c r="J23" s="154" t="inlineStr">
        <is>
          <t>Volume</t>
        </is>
      </c>
      <c r="K23" s="154" t="inlineStr">
        <is>
          <t>Valorisation des CGA par les autres industries</t>
        </is>
      </c>
      <c r="L23" s="154" t="inlineStr">
        <is>
          <t>Coproduits - SIFCO</t>
        </is>
      </c>
      <c r="M23" s="154" t="inlineStr">
        <is>
          <t>Très faible</t>
        </is>
      </c>
      <c r="N23" s="154" t="n">
        <v>24.51</v>
      </c>
      <c r="O23" s="154" t="n">
        <v>0.1</v>
      </c>
    </row>
    <row r="24" ht="15" customHeight="1">
      <c r="A24" s="154" t="inlineStr">
        <is>
          <t>Corps gras animaux</t>
        </is>
      </c>
      <c r="B24" s="154" t="inlineStr">
        <is>
          <t>Autres usages (ou usages inconnus)</t>
        </is>
      </c>
      <c r="C24" s="154" t="inlineStr">
        <is>
          <t>Viande bovine</t>
        </is>
      </c>
      <c r="D24" s="154" t="inlineStr">
        <is>
          <t>France</t>
        </is>
      </c>
      <c r="E24" s="154" t="inlineStr">
        <is>
          <t>2015</t>
        </is>
      </c>
      <c r="F24" s="154" t="inlineStr">
        <is>
          <t>kt</t>
        </is>
      </c>
      <c r="G24" s="154" t="inlineStr">
        <is>
          <t>Valorisation des CGA pour d'autres usages</t>
        </is>
      </c>
      <c r="H24" s="154" t="inlineStr">
        <is>
          <t>SIFCO</t>
        </is>
      </c>
      <c r="I24" s="154" t="inlineStr">
        <is>
          <t>Statistique comprenant également les autres espèces ainsi que les exportations = extrapolation à partir de la production de C3 de chaque espèce et des exportations tous débouchés confondus</t>
        </is>
      </c>
      <c r="J24" s="154" t="inlineStr">
        <is>
          <t>Volume</t>
        </is>
      </c>
      <c r="K24" s="154" t="inlineStr">
        <is>
          <t>Valorisation des CGA pour d'autres usages</t>
        </is>
      </c>
      <c r="L24" s="154" t="inlineStr">
        <is>
          <t>Coproduits - SIFCO</t>
        </is>
      </c>
      <c r="M24" s="154" t="inlineStr">
        <is>
          <t>Très faible</t>
        </is>
      </c>
      <c r="N24" s="154" t="n">
        <v>0</v>
      </c>
      <c r="O24" s="154" t="n">
        <v>0</v>
      </c>
    </row>
    <row r="25" ht="15" customHeight="1">
      <c r="A25" s="154" t="inlineStr">
        <is>
          <t>Corps gras animaux</t>
        </is>
      </c>
      <c r="B25" s="154" t="inlineStr">
        <is>
          <t>Autres IAA</t>
        </is>
      </c>
      <c r="C25" s="154" t="inlineStr">
        <is>
          <t>Viande bovine</t>
        </is>
      </c>
      <c r="D25" s="154" t="inlineStr">
        <is>
          <t>France</t>
        </is>
      </c>
      <c r="E25" s="154" t="inlineStr">
        <is>
          <t>2015</t>
        </is>
      </c>
      <c r="F25" s="154" t="inlineStr">
        <is>
          <t>kt</t>
        </is>
      </c>
      <c r="G25" s="154" t="inlineStr">
        <is>
          <t>Valorisation des CGA par les autres IAA</t>
        </is>
      </c>
      <c r="H25" s="154" t="inlineStr">
        <is>
          <t>SIFCO</t>
        </is>
      </c>
      <c r="I25" s="154" t="inlineStr">
        <is>
          <t>Statistique comprenant également les autres espèces ainsi que les exportations = extrapolation à partir de la production de C3 de chaque espèce et des exportations tous débouchés confondus</t>
        </is>
      </c>
      <c r="J25" s="154" t="inlineStr">
        <is>
          <t>Volume</t>
        </is>
      </c>
      <c r="K25" s="154" t="inlineStr">
        <is>
          <t>Valorisation des CGA par les autres IAA</t>
        </is>
      </c>
      <c r="L25" s="154" t="inlineStr">
        <is>
          <t>Coproduits - SIFCO</t>
        </is>
      </c>
      <c r="M25" s="154" t="inlineStr">
        <is>
          <t>Très faible</t>
        </is>
      </c>
      <c r="N25" s="154" t="n">
        <v>5.9</v>
      </c>
      <c r="O25" s="154" t="n">
        <v>0.1</v>
      </c>
    </row>
    <row r="26" ht="15" customHeight="1">
      <c r="A26" s="154" t="inlineStr">
        <is>
          <t>Abattage / découpe</t>
        </is>
      </c>
      <c r="B26" s="154" t="inlineStr">
        <is>
          <t>Morceaux, frais</t>
        </is>
      </c>
      <c r="C26" s="154" t="inlineStr">
        <is>
          <t>Viande bovine</t>
        </is>
      </c>
      <c r="D26" s="154" t="inlineStr">
        <is>
          <t>France</t>
        </is>
      </c>
      <c r="E26" s="154" t="inlineStr">
        <is>
          <t>2015</t>
        </is>
      </c>
      <c r="F26" s="154" t="inlineStr">
        <is>
          <t>kt</t>
        </is>
      </c>
      <c r="G26" s="154" t="inlineStr">
        <is>
          <t>Production de morceaux frais</t>
        </is>
      </c>
      <c r="H26" s="154" t="inlineStr">
        <is>
          <t>Prodcom - Eurostat</t>
        </is>
      </c>
      <c r="I26" s="154" t="inlineStr"/>
      <c r="J26" s="154" t="inlineStr">
        <is>
          <t>Volume</t>
        </is>
      </c>
      <c r="K26" s="154" t="inlineStr">
        <is>
          <t>Production de morceaux frais</t>
        </is>
      </c>
      <c r="L26" s="154" t="inlineStr">
        <is>
          <t>Production - PRODCOM</t>
        </is>
      </c>
      <c r="M26" s="154" t="inlineStr">
        <is>
          <t>Elevée</t>
        </is>
      </c>
      <c r="N26" s="154" t="n">
        <v>474.28</v>
      </c>
      <c r="O26" s="154" t="n">
        <v>0.1</v>
      </c>
    </row>
    <row r="27" ht="15" customHeight="1">
      <c r="A27" s="154" t="inlineStr">
        <is>
          <t>Abattage / découpe</t>
        </is>
      </c>
      <c r="B27" s="154" t="inlineStr">
        <is>
          <t>Morceaux, congelés</t>
        </is>
      </c>
      <c r="C27" s="154" t="inlineStr">
        <is>
          <t>Viande bovine</t>
        </is>
      </c>
      <c r="D27" s="154" t="inlineStr">
        <is>
          <t>France</t>
        </is>
      </c>
      <c r="E27" s="154" t="inlineStr">
        <is>
          <t>2015</t>
        </is>
      </c>
      <c r="F27" s="154" t="inlineStr">
        <is>
          <t>kt</t>
        </is>
      </c>
      <c r="G27" s="154" t="inlineStr">
        <is>
          <t>Production de morceaux congelés</t>
        </is>
      </c>
      <c r="H27" s="154" t="inlineStr">
        <is>
          <t>Prodcom - Eurostat</t>
        </is>
      </c>
      <c r="I27" s="154" t="inlineStr"/>
      <c r="J27" s="154" t="inlineStr">
        <is>
          <t>Volume</t>
        </is>
      </c>
      <c r="K27" s="154" t="inlineStr">
        <is>
          <t>Production de morceaux congelés</t>
        </is>
      </c>
      <c r="L27" s="154" t="inlineStr">
        <is>
          <t>Production - PRODCOM</t>
        </is>
      </c>
      <c r="M27" s="154" t="inlineStr">
        <is>
          <t>Elevée</t>
        </is>
      </c>
      <c r="N27" s="154" t="n">
        <v>223.11</v>
      </c>
      <c r="O27" s="154" t="n">
        <v>0.1</v>
      </c>
    </row>
    <row r="28" ht="15" customHeight="1">
      <c r="A28" s="154" t="inlineStr">
        <is>
          <t>Import</t>
        </is>
      </c>
      <c r="B28" s="154" t="inlineStr">
        <is>
          <t>Veaux</t>
        </is>
      </c>
      <c r="C28" s="154" t="inlineStr">
        <is>
          <t>Viande bovine</t>
        </is>
      </c>
      <c r="D28" s="154" t="inlineStr">
        <is>
          <t>France</t>
        </is>
      </c>
      <c r="E28" s="154" t="inlineStr">
        <is>
          <t>2015</t>
        </is>
      </c>
      <c r="F28" s="154" t="inlineStr">
        <is>
          <t>kt</t>
        </is>
      </c>
      <c r="G28" s="154" t="inlineStr">
        <is>
          <t>Importation de veaux</t>
        </is>
      </c>
      <c r="H28" s="154" t="inlineStr">
        <is>
          <t>Agreste - Statistique Agricole Annuelle - SSP</t>
        </is>
      </c>
      <c r="I28" s="154" t="inlineStr"/>
      <c r="J28" s="154" t="inlineStr">
        <is>
          <t>Volume</t>
        </is>
      </c>
      <c r="K28" s="154" t="inlineStr">
        <is>
          <t>Importation de veaux</t>
        </is>
      </c>
      <c r="L28" s="154" t="inlineStr">
        <is>
          <t>Echanges - AGRESTE</t>
        </is>
      </c>
      <c r="M28" s="154" t="inlineStr">
        <is>
          <t>Très élevée</t>
        </is>
      </c>
      <c r="N28" s="154" t="n">
        <v>3.04</v>
      </c>
      <c r="O28" s="154" t="n">
        <v>0.1</v>
      </c>
    </row>
    <row r="29" ht="15" customHeight="1">
      <c r="A29" s="154" t="inlineStr">
        <is>
          <t>Import</t>
        </is>
      </c>
      <c r="B29" s="154" t="inlineStr">
        <is>
          <t>Gros bovins</t>
        </is>
      </c>
      <c r="C29" s="154" t="inlineStr">
        <is>
          <t>Viande bovine</t>
        </is>
      </c>
      <c r="D29" s="154" t="inlineStr">
        <is>
          <t>France</t>
        </is>
      </c>
      <c r="E29" s="154" t="inlineStr">
        <is>
          <t>2015</t>
        </is>
      </c>
      <c r="F29" s="154" t="inlineStr">
        <is>
          <t>kt</t>
        </is>
      </c>
      <c r="G29" s="154" t="inlineStr">
        <is>
          <t>Importation de gros bovins</t>
        </is>
      </c>
      <c r="H29" s="154" t="inlineStr">
        <is>
          <t>Agreste - Statistique Agricole Annuelle - SSP</t>
        </is>
      </c>
      <c r="I29" s="154" t="inlineStr"/>
      <c r="J29" s="154" t="inlineStr">
        <is>
          <t>Volume</t>
        </is>
      </c>
      <c r="K29" s="154" t="inlineStr">
        <is>
          <t>Importation de gros bovins</t>
        </is>
      </c>
      <c r="L29" s="154" t="inlineStr">
        <is>
          <t>Echanges - AGRESTE</t>
        </is>
      </c>
      <c r="M29" s="154" t="inlineStr">
        <is>
          <t>Très élevée</t>
        </is>
      </c>
      <c r="N29" s="154" t="n">
        <v>4.95</v>
      </c>
      <c r="O29" s="154" t="n">
        <v>0.1</v>
      </c>
    </row>
    <row r="30" ht="15" customHeight="1">
      <c r="A30" s="154" t="inlineStr">
        <is>
          <t>Import</t>
        </is>
      </c>
      <c r="B30" s="154" t="inlineStr">
        <is>
          <t>Carcasses, fraîches</t>
        </is>
      </c>
      <c r="C30" s="154" t="inlineStr">
        <is>
          <t>Viande bovine</t>
        </is>
      </c>
      <c r="D30" s="154" t="inlineStr">
        <is>
          <t>France</t>
        </is>
      </c>
      <c r="E30" s="154" t="inlineStr">
        <is>
          <t>2015</t>
        </is>
      </c>
      <c r="F30" s="154" t="inlineStr">
        <is>
          <t>kt</t>
        </is>
      </c>
      <c r="G30" s="154" t="inlineStr">
        <is>
          <t>Importation de carcasses fraîches</t>
        </is>
      </c>
      <c r="H30" s="154" t="inlineStr">
        <is>
          <t>Douanes - Eurostat</t>
        </is>
      </c>
      <c r="I30" s="154" t="inlineStr">
        <is>
          <t>Les échanges de carcasses congelées sont négligés</t>
        </is>
      </c>
      <c r="J30" s="154" t="inlineStr">
        <is>
          <t>Volume</t>
        </is>
      </c>
      <c r="K30" s="154" t="inlineStr">
        <is>
          <t>Importation de carcasses fraîches</t>
        </is>
      </c>
      <c r="L30" s="154" t="inlineStr">
        <is>
          <t>Echanges - Eurostat</t>
        </is>
      </c>
      <c r="M30" s="154" t="inlineStr">
        <is>
          <t>Très élevée</t>
        </is>
      </c>
      <c r="N30" s="154" t="n">
        <v>32.71</v>
      </c>
      <c r="O30" s="154" t="n">
        <v>0.1</v>
      </c>
    </row>
    <row r="31" ht="15" customHeight="1">
      <c r="A31" s="154" t="inlineStr">
        <is>
          <t>Import</t>
        </is>
      </c>
      <c r="B31" s="154" t="inlineStr">
        <is>
          <t>Morceaux, frais</t>
        </is>
      </c>
      <c r="C31" s="154" t="inlineStr">
        <is>
          <t>Viande bovine</t>
        </is>
      </c>
      <c r="D31" s="154" t="inlineStr">
        <is>
          <t>France</t>
        </is>
      </c>
      <c r="E31" s="154" t="inlineStr">
        <is>
          <t>2015</t>
        </is>
      </c>
      <c r="F31" s="154" t="inlineStr">
        <is>
          <t>kt</t>
        </is>
      </c>
      <c r="G31" s="154" t="inlineStr">
        <is>
          <t>Importation de morceaux frais</t>
        </is>
      </c>
      <c r="H31" s="154" t="inlineStr">
        <is>
          <t>Douanes - Eurostat</t>
        </is>
      </c>
      <c r="I31" s="154" t="inlineStr"/>
      <c r="J31" s="154" t="inlineStr">
        <is>
          <t>Volume</t>
        </is>
      </c>
      <c r="K31" s="154" t="inlineStr">
        <is>
          <t>Importation de morceaux frais</t>
        </is>
      </c>
      <c r="L31" s="154" t="inlineStr">
        <is>
          <t>Echanges - Eurostat</t>
        </is>
      </c>
      <c r="M31" s="154" t="inlineStr">
        <is>
          <t>Très élevée</t>
        </is>
      </c>
      <c r="N31" s="154" t="n">
        <v>161.92</v>
      </c>
      <c r="O31" s="154" t="n">
        <v>0.1</v>
      </c>
    </row>
    <row r="32" ht="15" customHeight="1">
      <c r="A32" s="154" t="inlineStr">
        <is>
          <t>Import</t>
        </is>
      </c>
      <c r="B32" s="154" t="inlineStr">
        <is>
          <t>Morceaux, congelés</t>
        </is>
      </c>
      <c r="C32" s="154" t="inlineStr">
        <is>
          <t>Viande bovine</t>
        </is>
      </c>
      <c r="D32" s="154" t="inlineStr">
        <is>
          <t>France</t>
        </is>
      </c>
      <c r="E32" s="154" t="inlineStr">
        <is>
          <t>2015</t>
        </is>
      </c>
      <c r="F32" s="154" t="inlineStr">
        <is>
          <t>kt</t>
        </is>
      </c>
      <c r="G32" s="154" t="inlineStr">
        <is>
          <t>Importation de morceaux congelés</t>
        </is>
      </c>
      <c r="H32" s="154" t="inlineStr">
        <is>
          <t>Douanes - Eurostat</t>
        </is>
      </c>
      <c r="I32" s="154" t="inlineStr"/>
      <c r="J32" s="154" t="inlineStr">
        <is>
          <t>Volume</t>
        </is>
      </c>
      <c r="K32" s="154" t="inlineStr">
        <is>
          <t>Importation de morceaux congelés</t>
        </is>
      </c>
      <c r="L32" s="154" t="inlineStr">
        <is>
          <t>Echanges - Eurostat</t>
        </is>
      </c>
      <c r="M32" s="154" t="inlineStr">
        <is>
          <t>Très élevée</t>
        </is>
      </c>
      <c r="N32" s="154" t="n">
        <v>70.98999999999999</v>
      </c>
      <c r="O32" s="154" t="n">
        <v>0.1</v>
      </c>
    </row>
    <row r="33" ht="15" customHeight="1">
      <c r="A33" s="154" t="inlineStr">
        <is>
          <t>Import</t>
        </is>
      </c>
      <c r="B33" s="154" t="inlineStr">
        <is>
          <t>Abats</t>
        </is>
      </c>
      <c r="C33" s="154" t="inlineStr">
        <is>
          <t>Viande bovine</t>
        </is>
      </c>
      <c r="D33" s="154" t="inlineStr">
        <is>
          <t>France</t>
        </is>
      </c>
      <c r="E33" s="154" t="inlineStr">
        <is>
          <t>2015</t>
        </is>
      </c>
      <c r="F33" s="154" t="inlineStr">
        <is>
          <t>kt</t>
        </is>
      </c>
      <c r="G33" s="154" t="inlineStr">
        <is>
          <t>Importation d'abats</t>
        </is>
      </c>
      <c r="H33" s="154" t="inlineStr">
        <is>
          <t>Douanes - Eurostat</t>
        </is>
      </c>
      <c r="I33" s="154" t="inlineStr"/>
      <c r="J33" s="154" t="inlineStr">
        <is>
          <t>Volume</t>
        </is>
      </c>
      <c r="K33" s="154" t="inlineStr">
        <is>
          <t>Importation d'abats</t>
        </is>
      </c>
      <c r="L33" s="154" t="inlineStr">
        <is>
          <t>Echanges - Eurostat</t>
        </is>
      </c>
      <c r="M33" s="154" t="inlineStr">
        <is>
          <t>Très élevée</t>
        </is>
      </c>
      <c r="N33" s="154" t="n">
        <v>34.58</v>
      </c>
      <c r="O33" s="154" t="n">
        <v>0.1</v>
      </c>
    </row>
    <row r="34" ht="15" customHeight="1">
      <c r="A34" s="154" t="inlineStr">
        <is>
          <t>Import</t>
        </is>
      </c>
      <c r="B34" s="154" t="inlineStr">
        <is>
          <t>C3 et alimentaire</t>
        </is>
      </c>
      <c r="C34" s="154" t="inlineStr">
        <is>
          <t>Viande bovine</t>
        </is>
      </c>
      <c r="D34" s="154" t="inlineStr">
        <is>
          <t>France</t>
        </is>
      </c>
      <c r="E34" s="154" t="inlineStr">
        <is>
          <t>2015</t>
        </is>
      </c>
      <c r="F34" s="154" t="inlineStr">
        <is>
          <t>kt</t>
        </is>
      </c>
      <c r="G34" s="154" t="inlineStr">
        <is>
          <t>Importation de coproduits C3 et alimentaire</t>
        </is>
      </c>
      <c r="H34" s="154" t="inlineStr">
        <is>
          <t>Douanes - Eurostat</t>
        </is>
      </c>
      <c r="I34" s="154" t="inlineStr">
        <is>
          <t>Statistique comprenant également les ovins et caprins = extrapolation à partir de la production de C3 de chaque espèce</t>
        </is>
      </c>
      <c r="J34" s="154" t="inlineStr">
        <is>
          <t>Volume</t>
        </is>
      </c>
      <c r="K34" s="154" t="inlineStr">
        <is>
          <t>Importation de coproduits C3 et alimentaire</t>
        </is>
      </c>
      <c r="L34" s="154" t="inlineStr">
        <is>
          <t>Echanges - Eurostat</t>
        </is>
      </c>
      <c r="M34" s="154" t="inlineStr">
        <is>
          <t>Moyenne</t>
        </is>
      </c>
      <c r="N34" s="154" t="n">
        <v>9.869999999999999</v>
      </c>
      <c r="O34" s="154" t="n">
        <v>0.1</v>
      </c>
    </row>
    <row r="35" ht="15" customHeight="1">
      <c r="A35" s="154" t="inlineStr">
        <is>
          <t>Veaux</t>
        </is>
      </c>
      <c r="B35" s="154" t="inlineStr">
        <is>
          <t>Abattage / découpe de veaux</t>
        </is>
      </c>
      <c r="C35" s="154" t="inlineStr">
        <is>
          <t>Viande bovine</t>
        </is>
      </c>
      <c r="D35" s="154" t="inlineStr">
        <is>
          <t>France</t>
        </is>
      </c>
      <c r="E35" s="154" t="inlineStr">
        <is>
          <t>2019</t>
        </is>
      </c>
      <c r="F35" s="154" t="inlineStr">
        <is>
          <t>kt</t>
        </is>
      </c>
      <c r="G35" s="154" t="inlineStr">
        <is>
          <t>Abattages de veaux = 312  (Agreste - Statistique Agricole Annuelle - SSP)</t>
        </is>
      </c>
      <c r="H35" s="154" t="inlineStr">
        <is>
          <t>Agreste - Statistique Agricole Annuelle - SSP</t>
        </is>
      </c>
      <c r="I35" s="154" t="inlineStr"/>
      <c r="J35" s="154" t="inlineStr">
        <is>
          <t>Volume</t>
        </is>
      </c>
      <c r="K35" s="154" t="inlineStr">
        <is>
          <t>Abattages de veaux</t>
        </is>
      </c>
      <c r="L35" s="154" t="inlineStr">
        <is>
          <t>Abattages - AGRESTE</t>
        </is>
      </c>
      <c r="M35" s="154" t="inlineStr">
        <is>
          <t>Très élevée</t>
        </is>
      </c>
      <c r="N35" s="154" t="n">
        <v>312.16</v>
      </c>
      <c r="O35" s="154" t="n">
        <v>0.1</v>
      </c>
    </row>
    <row r="36" ht="15" customHeight="1">
      <c r="A36" s="154" t="inlineStr">
        <is>
          <t>Veaux</t>
        </is>
      </c>
      <c r="B36" s="154" t="inlineStr">
        <is>
          <t>Export</t>
        </is>
      </c>
      <c r="C36" s="154" t="inlineStr">
        <is>
          <t>Viande bovine</t>
        </is>
      </c>
      <c r="D36" s="154" t="inlineStr">
        <is>
          <t>France</t>
        </is>
      </c>
      <c r="E36" s="154" t="inlineStr">
        <is>
          <t>2019</t>
        </is>
      </c>
      <c r="F36" s="154" t="inlineStr">
        <is>
          <t>kt</t>
        </is>
      </c>
      <c r="G36" s="154" t="inlineStr">
        <is>
          <t>Exportation de veaux</t>
        </is>
      </c>
      <c r="H36" s="154" t="inlineStr">
        <is>
          <t>Agreste - Statistique Agricole Annuelle - SSP</t>
        </is>
      </c>
      <c r="I36" s="154" t="inlineStr"/>
      <c r="J36" s="154" t="inlineStr">
        <is>
          <t>Volume</t>
        </is>
      </c>
      <c r="K36" s="154" t="inlineStr">
        <is>
          <t>Exportation de veaux</t>
        </is>
      </c>
      <c r="L36" s="154" t="inlineStr">
        <is>
          <t>Echanges - AGRESTE</t>
        </is>
      </c>
      <c r="M36" s="154" t="inlineStr">
        <is>
          <t>Très élevée</t>
        </is>
      </c>
      <c r="N36" s="154" t="n">
        <v>3.26</v>
      </c>
      <c r="O36" s="154" t="n">
        <v>0.1</v>
      </c>
    </row>
    <row r="37" ht="15" customHeight="1">
      <c r="A37" s="154" t="inlineStr">
        <is>
          <t>Gros bovins</t>
        </is>
      </c>
      <c r="B37" s="154" t="inlineStr">
        <is>
          <t>Abattage / découpe de gros bovins</t>
        </is>
      </c>
      <c r="C37" s="154" t="inlineStr">
        <is>
          <t>Viande bovine</t>
        </is>
      </c>
      <c r="D37" s="154" t="inlineStr">
        <is>
          <t>France</t>
        </is>
      </c>
      <c r="E37" s="154" t="inlineStr">
        <is>
          <t>2019</t>
        </is>
      </c>
      <c r="F37" s="154" t="inlineStr">
        <is>
          <t>kt</t>
        </is>
      </c>
      <c r="G37" s="154" t="inlineStr">
        <is>
          <t>Abattages de gros bovins = 2260  (Agreste - Statistique Agricole Annuelle - SSP)</t>
        </is>
      </c>
      <c r="H37" s="154" t="inlineStr">
        <is>
          <t>Agreste - Statistique Agricole Annuelle - SSP</t>
        </is>
      </c>
      <c r="I37" s="154" t="inlineStr"/>
      <c r="J37" s="154" t="inlineStr">
        <is>
          <t>Volume</t>
        </is>
      </c>
      <c r="K37" s="154" t="inlineStr">
        <is>
          <t>Abattages de gros bovins</t>
        </is>
      </c>
      <c r="L37" s="154" t="inlineStr">
        <is>
          <t>Abattages - AGRESTE</t>
        </is>
      </c>
      <c r="M37" s="154" t="inlineStr">
        <is>
          <t>Très élevée</t>
        </is>
      </c>
      <c r="N37" s="154" t="n">
        <v>2260.48</v>
      </c>
      <c r="O37" s="154" t="n">
        <v>0.1</v>
      </c>
    </row>
    <row r="38" ht="15" customHeight="1">
      <c r="A38" s="154" t="inlineStr">
        <is>
          <t>Gros bovins</t>
        </is>
      </c>
      <c r="B38" s="154" t="inlineStr">
        <is>
          <t>Export</t>
        </is>
      </c>
      <c r="C38" s="154" t="inlineStr">
        <is>
          <t>Viande bovine</t>
        </is>
      </c>
      <c r="D38" s="154" t="inlineStr">
        <is>
          <t>France</t>
        </is>
      </c>
      <c r="E38" s="154" t="inlineStr">
        <is>
          <t>2019</t>
        </is>
      </c>
      <c r="F38" s="154" t="inlineStr">
        <is>
          <t>kt</t>
        </is>
      </c>
      <c r="G38" s="154" t="inlineStr">
        <is>
          <t>Exportation de gros bovins</t>
        </is>
      </c>
      <c r="H38" s="154" t="inlineStr">
        <is>
          <t>Agreste - Statistique Agricole Annuelle - SSP</t>
        </is>
      </c>
      <c r="I38" s="154" t="inlineStr"/>
      <c r="J38" s="154" t="inlineStr">
        <is>
          <t>Volume</t>
        </is>
      </c>
      <c r="K38" s="154" t="inlineStr">
        <is>
          <t>Exportation de gros bovins</t>
        </is>
      </c>
      <c r="L38" s="154" t="inlineStr">
        <is>
          <t>Echanges - AGRESTE</t>
        </is>
      </c>
      <c r="M38" s="154" t="inlineStr">
        <is>
          <t>Très élevée</t>
        </is>
      </c>
      <c r="N38" s="154" t="n">
        <v>18.26</v>
      </c>
      <c r="O38" s="154" t="n">
        <v>0.1</v>
      </c>
    </row>
    <row r="39" ht="15" customHeight="1">
      <c r="A39" s="154" t="inlineStr">
        <is>
          <t>Carcasses, fraîches</t>
        </is>
      </c>
      <c r="B39" s="154" t="inlineStr">
        <is>
          <t>Export</t>
        </is>
      </c>
      <c r="C39" s="154" t="inlineStr">
        <is>
          <t>Viande bovine</t>
        </is>
      </c>
      <c r="D39" s="154" t="inlineStr">
        <is>
          <t>France</t>
        </is>
      </c>
      <c r="E39" s="154" t="inlineStr">
        <is>
          <t>2019</t>
        </is>
      </c>
      <c r="F39" s="154" t="inlineStr">
        <is>
          <t>kt</t>
        </is>
      </c>
      <c r="G39" s="154" t="inlineStr">
        <is>
          <t>Exportation de carcasses fraîches</t>
        </is>
      </c>
      <c r="H39" s="154" t="inlineStr">
        <is>
          <t>Douanes - Eurostat</t>
        </is>
      </c>
      <c r="I39" s="154" t="inlineStr">
        <is>
          <t>Les échanges de carcasses congelées sont négligés</t>
        </is>
      </c>
      <c r="J39" s="154" t="inlineStr">
        <is>
          <t>Volume</t>
        </is>
      </c>
      <c r="K39" s="154" t="inlineStr">
        <is>
          <t>Exportation de carcasses fraîches</t>
        </is>
      </c>
      <c r="L39" s="154" t="inlineStr">
        <is>
          <t>Echanges - Eurostat</t>
        </is>
      </c>
      <c r="M39" s="154" t="inlineStr">
        <is>
          <t>Très élevée</t>
        </is>
      </c>
      <c r="N39" s="154" t="n">
        <v>47.78</v>
      </c>
      <c r="O39" s="154" t="n">
        <v>0.1</v>
      </c>
    </row>
    <row r="40" ht="15" customHeight="1">
      <c r="A40" s="154" t="inlineStr">
        <is>
          <t>Morceaux, frais</t>
        </is>
      </c>
      <c r="B40" s="154" t="inlineStr">
        <is>
          <t>Export</t>
        </is>
      </c>
      <c r="C40" s="154" t="inlineStr">
        <is>
          <t>Viande bovine</t>
        </is>
      </c>
      <c r="D40" s="154" t="inlineStr">
        <is>
          <t>France</t>
        </is>
      </c>
      <c r="E40" s="154" t="inlineStr">
        <is>
          <t>2019</t>
        </is>
      </c>
      <c r="F40" s="154" t="inlineStr">
        <is>
          <t>kt</t>
        </is>
      </c>
      <c r="G40" s="154" t="inlineStr">
        <is>
          <t>Exportation de morceaux frais</t>
        </is>
      </c>
      <c r="H40" s="154" t="inlineStr">
        <is>
          <t>Douanes - Eurostat</t>
        </is>
      </c>
      <c r="I40" s="154" t="inlineStr"/>
      <c r="J40" s="154" t="inlineStr">
        <is>
          <t>Volume</t>
        </is>
      </c>
      <c r="K40" s="154" t="inlineStr">
        <is>
          <t>Exportation de morceaux frais</t>
        </is>
      </c>
      <c r="L40" s="154" t="inlineStr">
        <is>
          <t>Echanges - Eurostat</t>
        </is>
      </c>
      <c r="M40" s="154" t="inlineStr">
        <is>
          <t>Très élevée</t>
        </is>
      </c>
      <c r="N40" s="154" t="n">
        <v>136.36</v>
      </c>
      <c r="O40" s="154" t="n">
        <v>0.1</v>
      </c>
    </row>
    <row r="41" ht="15" customHeight="1">
      <c r="A41" s="154" t="inlineStr">
        <is>
          <t>Morceaux, congelés</t>
        </is>
      </c>
      <c r="B41" s="154" t="inlineStr">
        <is>
          <t>Export</t>
        </is>
      </c>
      <c r="C41" s="154" t="inlineStr">
        <is>
          <t>Viande bovine</t>
        </is>
      </c>
      <c r="D41" s="154" t="inlineStr">
        <is>
          <t>France</t>
        </is>
      </c>
      <c r="E41" s="154" t="inlineStr">
        <is>
          <t>2019</t>
        </is>
      </c>
      <c r="F41" s="154" t="inlineStr">
        <is>
          <t>kt</t>
        </is>
      </c>
      <c r="G41" s="154" t="inlineStr">
        <is>
          <t>Exportation de morceaux congelés</t>
        </is>
      </c>
      <c r="H41" s="154" t="inlineStr">
        <is>
          <t>Douanes - Eurostat</t>
        </is>
      </c>
      <c r="I41" s="154" t="inlineStr"/>
      <c r="J41" s="154" t="inlineStr">
        <is>
          <t>Volume</t>
        </is>
      </c>
      <c r="K41" s="154" t="inlineStr">
        <is>
          <t>Exportation de morceaux congelés</t>
        </is>
      </c>
      <c r="L41" s="154" t="inlineStr">
        <is>
          <t>Echanges - Eurostat</t>
        </is>
      </c>
      <c r="M41" s="154" t="inlineStr">
        <is>
          <t>Très élevée</t>
        </is>
      </c>
      <c r="N41" s="154" t="n">
        <v>15.09</v>
      </c>
      <c r="O41" s="154" t="n">
        <v>0.1</v>
      </c>
    </row>
    <row r="42" ht="15" customHeight="1">
      <c r="A42" s="154" t="inlineStr">
        <is>
          <t>Abats</t>
        </is>
      </c>
      <c r="B42" s="154" t="inlineStr">
        <is>
          <t>Export</t>
        </is>
      </c>
      <c r="C42" s="154" t="inlineStr">
        <is>
          <t>Viande bovine</t>
        </is>
      </c>
      <c r="D42" s="154" t="inlineStr">
        <is>
          <t>France</t>
        </is>
      </c>
      <c r="E42" s="154" t="inlineStr">
        <is>
          <t>2019</t>
        </is>
      </c>
      <c r="F42" s="154" t="inlineStr">
        <is>
          <t>kt</t>
        </is>
      </c>
      <c r="G42" s="154" t="inlineStr">
        <is>
          <t>Exportation d'abats</t>
        </is>
      </c>
      <c r="H42" s="154" t="inlineStr">
        <is>
          <t>Douanes - Eurostat</t>
        </is>
      </c>
      <c r="I42" s="154" t="inlineStr"/>
      <c r="J42" s="154" t="inlineStr">
        <is>
          <t>Volume</t>
        </is>
      </c>
      <c r="K42" s="154" t="inlineStr">
        <is>
          <t>Exportation d'abats</t>
        </is>
      </c>
      <c r="L42" s="154" t="inlineStr">
        <is>
          <t>Echanges - Eurostat</t>
        </is>
      </c>
      <c r="M42" s="154" t="inlineStr">
        <is>
          <t>Très élevée</t>
        </is>
      </c>
      <c r="N42" s="154" t="n">
        <v>46.33</v>
      </c>
      <c r="O42" s="154" t="n">
        <v>0.1</v>
      </c>
    </row>
    <row r="43" ht="15" customHeight="1">
      <c r="A43" s="154" t="inlineStr">
        <is>
          <t>C3 et alimentaire</t>
        </is>
      </c>
      <c r="B43" s="154" t="inlineStr">
        <is>
          <t>Export</t>
        </is>
      </c>
      <c r="C43" s="154" t="inlineStr">
        <is>
          <t>Viande bovine</t>
        </is>
      </c>
      <c r="D43" s="154" t="inlineStr">
        <is>
          <t>France</t>
        </is>
      </c>
      <c r="E43" s="154" t="inlineStr">
        <is>
          <t>2019</t>
        </is>
      </c>
      <c r="F43" s="154" t="inlineStr">
        <is>
          <t>kt</t>
        </is>
      </c>
      <c r="G43" s="154" t="inlineStr">
        <is>
          <t>Exportation de coproduits C3 et alimentaire</t>
        </is>
      </c>
      <c r="H43" s="154" t="inlineStr">
        <is>
          <t>Douanes - Eurostat</t>
        </is>
      </c>
      <c r="I43" s="154" t="inlineStr">
        <is>
          <t>Statistique comprenant également les ovins et caprins = extrapolation à partir de la production de C3 de chaque espèce</t>
        </is>
      </c>
      <c r="J43" s="154" t="inlineStr">
        <is>
          <t>Volume</t>
        </is>
      </c>
      <c r="K43" s="154" t="inlineStr">
        <is>
          <t>Exportation de coproduits C3 et alimentaire</t>
        </is>
      </c>
      <c r="L43" s="154" t="inlineStr">
        <is>
          <t>Echanges - Eurostat</t>
        </is>
      </c>
      <c r="M43" s="154" t="inlineStr">
        <is>
          <t>Moyenne</t>
        </is>
      </c>
      <c r="N43" s="154" t="n">
        <v>125.42</v>
      </c>
      <c r="O43" s="154" t="n">
        <v>0.1</v>
      </c>
    </row>
    <row r="44" ht="15" customHeight="1">
      <c r="A44" s="154" t="inlineStr">
        <is>
          <t>Farines animales</t>
        </is>
      </c>
      <c r="B44" s="154" t="inlineStr">
        <is>
          <t>Energie</t>
        </is>
      </c>
      <c r="C44" s="154" t="inlineStr">
        <is>
          <t>Viande bovine</t>
        </is>
      </c>
      <c r="D44" s="154" t="inlineStr">
        <is>
          <t>France</t>
        </is>
      </c>
      <c r="E44" s="154" t="inlineStr">
        <is>
          <t>2019</t>
        </is>
      </c>
      <c r="F44" s="154" t="inlineStr">
        <is>
          <t>kt</t>
        </is>
      </c>
      <c r="G44" s="154" t="inlineStr">
        <is>
          <t>Valorisation des farines animales en énergie</t>
        </is>
      </c>
      <c r="H44" s="154" t="inlineStr">
        <is>
          <t>SIFCO</t>
        </is>
      </c>
      <c r="I44" s="154" t="inlineStr">
        <is>
          <t>Statistique comprenant également les autres espèces ainsi que les exportations = extrapolation à partir de la production de C3 de chaque espèce et des exportations tous débouchés confondus</t>
        </is>
      </c>
      <c r="J44" s="154" t="inlineStr">
        <is>
          <t>Volume</t>
        </is>
      </c>
      <c r="K44" s="154" t="inlineStr">
        <is>
          <t>Valorisation des farines animales en énergie</t>
        </is>
      </c>
      <c r="L44" s="154" t="inlineStr">
        <is>
          <t>Coproduits - SIFCO</t>
        </is>
      </c>
      <c r="M44" s="154" t="inlineStr">
        <is>
          <t>Très faible</t>
        </is>
      </c>
      <c r="N44" s="154" t="n">
        <v>70.76000000000001</v>
      </c>
      <c r="O44" s="154" t="n">
        <v>0.1</v>
      </c>
    </row>
    <row r="45" ht="15" customHeight="1">
      <c r="A45" s="154" t="inlineStr">
        <is>
          <t>Farines animales</t>
        </is>
      </c>
      <c r="B45" s="154" t="inlineStr">
        <is>
          <t>Fertilisation</t>
        </is>
      </c>
      <c r="C45" s="154" t="inlineStr">
        <is>
          <t>Viande bovine</t>
        </is>
      </c>
      <c r="D45" s="154" t="inlineStr">
        <is>
          <t>France</t>
        </is>
      </c>
      <c r="E45" s="154" t="inlineStr">
        <is>
          <t>2019</t>
        </is>
      </c>
      <c r="F45" s="154" t="inlineStr">
        <is>
          <t>kt</t>
        </is>
      </c>
      <c r="G45" s="154" t="inlineStr">
        <is>
          <t>Valorisation des farines animales en fertilisation</t>
        </is>
      </c>
      <c r="H45" s="154" t="inlineStr">
        <is>
          <t>SIFCO</t>
        </is>
      </c>
      <c r="I45" s="154" t="inlineStr">
        <is>
          <t>Statistique comprenant également les autres espèces ainsi que les exportations = extrapolation à partir de la production de C3 de chaque espèce et des exportations tous débouchés confondus</t>
        </is>
      </c>
      <c r="J45" s="154" t="inlineStr">
        <is>
          <t>Volume</t>
        </is>
      </c>
      <c r="K45" s="154" t="inlineStr">
        <is>
          <t>Valorisation des farines animales en fertilisation</t>
        </is>
      </c>
      <c r="L45" s="154" t="inlineStr">
        <is>
          <t>Coproduits - SIFCO</t>
        </is>
      </c>
      <c r="M45" s="154" t="inlineStr">
        <is>
          <t>Très faible</t>
        </is>
      </c>
      <c r="N45" s="154" t="n">
        <v>18.22</v>
      </c>
      <c r="O45" s="154" t="n">
        <v>0.1</v>
      </c>
    </row>
    <row r="46" ht="15" customHeight="1">
      <c r="A46" s="154" t="inlineStr">
        <is>
          <t>Graisses animales</t>
        </is>
      </c>
      <c r="B46" s="154" t="inlineStr">
        <is>
          <t>Energie</t>
        </is>
      </c>
      <c r="C46" s="154" t="inlineStr">
        <is>
          <t>Viande bovine</t>
        </is>
      </c>
      <c r="D46" s="154" t="inlineStr">
        <is>
          <t>France</t>
        </is>
      </c>
      <c r="E46" s="154" t="inlineStr">
        <is>
          <t>2019</t>
        </is>
      </c>
      <c r="F46" s="154" t="inlineStr">
        <is>
          <t>kt</t>
        </is>
      </c>
      <c r="G46" s="154" t="inlineStr">
        <is>
          <t>Valorisation des graisses animales en énergie</t>
        </is>
      </c>
      <c r="H46" s="154" t="inlineStr">
        <is>
          <t>SIFCO</t>
        </is>
      </c>
      <c r="I46" s="154" t="inlineStr">
        <is>
          <t>Statistique comprenant également les autres espèces ainsi que les exportations = extrapolation à partir de la production de C3 de chaque espèce et des exportations tous débouchés confondus</t>
        </is>
      </c>
      <c r="J46" s="154" t="inlineStr">
        <is>
          <t>Volume</t>
        </is>
      </c>
      <c r="K46" s="154" t="inlineStr">
        <is>
          <t>Valorisation des graisses animales en énergie</t>
        </is>
      </c>
      <c r="L46" s="154" t="inlineStr">
        <is>
          <t>Coproduits - SIFCO</t>
        </is>
      </c>
      <c r="M46" s="154" t="inlineStr">
        <is>
          <t>Très faible</t>
        </is>
      </c>
      <c r="N46" s="154" t="n">
        <v>38.99</v>
      </c>
      <c r="O46" s="154" t="n">
        <v>0.1</v>
      </c>
    </row>
    <row r="47" ht="15" customHeight="1">
      <c r="A47" s="154" t="inlineStr">
        <is>
          <t>Protéines animales transformées</t>
        </is>
      </c>
      <c r="B47" s="154" t="inlineStr">
        <is>
          <t>Alimentation animale rente</t>
        </is>
      </c>
      <c r="C47" s="154" t="inlineStr">
        <is>
          <t>Viande bovine</t>
        </is>
      </c>
      <c r="D47" s="154" t="inlineStr">
        <is>
          <t>France</t>
        </is>
      </c>
      <c r="E47" s="154" t="inlineStr">
        <is>
          <t>2019</t>
        </is>
      </c>
      <c r="F47" s="154" t="inlineStr">
        <is>
          <t>kt</t>
        </is>
      </c>
      <c r="G47" s="154" t="inlineStr">
        <is>
          <t>Valorisation des PAT en alimentation animale rente</t>
        </is>
      </c>
      <c r="H47" s="154" t="inlineStr">
        <is>
          <t>SIFCO</t>
        </is>
      </c>
      <c r="I47" s="154" t="inlineStr">
        <is>
          <t>Statistique comprenant également les autres espèces ainsi que les exportations = extrapolation à partir de la production de C3 de chaque espèce et des exportations tous débouchés confondus</t>
        </is>
      </c>
      <c r="J47" s="154" t="inlineStr">
        <is>
          <t>Volume</t>
        </is>
      </c>
      <c r="K47" s="154" t="inlineStr">
        <is>
          <t>Valorisation des PAT en alimentation animale rente</t>
        </is>
      </c>
      <c r="L47" s="154" t="inlineStr">
        <is>
          <t>Coproduits - SIFCO</t>
        </is>
      </c>
      <c r="M47" s="154" t="inlineStr">
        <is>
          <t>Très faible</t>
        </is>
      </c>
      <c r="N47" s="154" t="n">
        <v>5.03</v>
      </c>
      <c r="O47" s="154" t="n">
        <v>0.1</v>
      </c>
    </row>
    <row r="48" ht="15" customHeight="1">
      <c r="A48" s="154" t="inlineStr">
        <is>
          <t>Protéines animales transformées</t>
        </is>
      </c>
      <c r="B48" s="154" t="inlineStr">
        <is>
          <t>Petfood</t>
        </is>
      </c>
      <c r="C48" s="154" t="inlineStr">
        <is>
          <t>Viande bovine</t>
        </is>
      </c>
      <c r="D48" s="154" t="inlineStr">
        <is>
          <t>France</t>
        </is>
      </c>
      <c r="E48" s="154" t="inlineStr">
        <is>
          <t>2019</t>
        </is>
      </c>
      <c r="F48" s="154" t="inlineStr">
        <is>
          <t>kt</t>
        </is>
      </c>
      <c r="G48" s="154" t="inlineStr">
        <is>
          <t>Valorisation des PAT en petfood</t>
        </is>
      </c>
      <c r="H48" s="154" t="inlineStr">
        <is>
          <t>SIFCO</t>
        </is>
      </c>
      <c r="I48" s="154" t="inlineStr">
        <is>
          <t>Statistique comprenant également les autres espèces ainsi que les exportations = extrapolation à partir de la production de C3 de chaque espèce et des exportations tous débouchés confondus</t>
        </is>
      </c>
      <c r="J48" s="154" t="inlineStr">
        <is>
          <t>Volume</t>
        </is>
      </c>
      <c r="K48" s="154" t="inlineStr">
        <is>
          <t>Valorisation des PAT en petfood</t>
        </is>
      </c>
      <c r="L48" s="154" t="inlineStr">
        <is>
          <t>Coproduits - SIFCO</t>
        </is>
      </c>
      <c r="M48" s="154" t="inlineStr">
        <is>
          <t>Très faible</t>
        </is>
      </c>
      <c r="N48" s="154" t="n">
        <v>94.12</v>
      </c>
      <c r="O48" s="154" t="n">
        <v>0.1</v>
      </c>
    </row>
    <row r="49" ht="15" customHeight="1">
      <c r="A49" s="154" t="inlineStr">
        <is>
          <t>Protéines animales transformées</t>
        </is>
      </c>
      <c r="B49" s="154" t="inlineStr">
        <is>
          <t>Aquaculture</t>
        </is>
      </c>
      <c r="C49" s="154" t="inlineStr">
        <is>
          <t>Viande bovine</t>
        </is>
      </c>
      <c r="D49" s="154" t="inlineStr">
        <is>
          <t>France</t>
        </is>
      </c>
      <c r="E49" s="154" t="inlineStr">
        <is>
          <t>2019</t>
        </is>
      </c>
      <c r="F49" s="154" t="inlineStr">
        <is>
          <t>kt</t>
        </is>
      </c>
      <c r="G49" s="154" t="inlineStr">
        <is>
          <t>Valorisation des PAT en aquaculture</t>
        </is>
      </c>
      <c r="H49" s="154" t="inlineStr">
        <is>
          <t>SIFCO</t>
        </is>
      </c>
      <c r="I49" s="154" t="inlineStr">
        <is>
          <t>Statistique comprenant également les autres espèces ainsi que les exportations = extrapolation à partir de la production de C3 de chaque espèce et des exportations tous débouchés confondus</t>
        </is>
      </c>
      <c r="J49" s="154" t="inlineStr">
        <is>
          <t>Volume</t>
        </is>
      </c>
      <c r="K49" s="154" t="inlineStr">
        <is>
          <t>Valorisation des PAT en aquaculture</t>
        </is>
      </c>
      <c r="L49" s="154" t="inlineStr">
        <is>
          <t>Coproduits - SIFCO</t>
        </is>
      </c>
      <c r="M49" s="154" t="inlineStr">
        <is>
          <t>Très faible</t>
        </is>
      </c>
      <c r="N49" s="154" t="n">
        <v>2.84</v>
      </c>
      <c r="O49" s="154" t="n">
        <v>0.1</v>
      </c>
    </row>
    <row r="50" ht="15" customHeight="1">
      <c r="A50" s="154" t="inlineStr">
        <is>
          <t>Protéines animales transformées</t>
        </is>
      </c>
      <c r="B50" s="154" t="inlineStr">
        <is>
          <t>Energie</t>
        </is>
      </c>
      <c r="C50" s="154" t="inlineStr">
        <is>
          <t>Viande bovine</t>
        </is>
      </c>
      <c r="D50" s="154" t="inlineStr">
        <is>
          <t>France</t>
        </is>
      </c>
      <c r="E50" s="154" t="inlineStr">
        <is>
          <t>2019</t>
        </is>
      </c>
      <c r="F50" s="154" t="inlineStr">
        <is>
          <t>kt</t>
        </is>
      </c>
      <c r="G50" s="154" t="inlineStr">
        <is>
          <t>Valorisation des PAT en énergie</t>
        </is>
      </c>
      <c r="H50" s="154" t="inlineStr">
        <is>
          <t>SIFCO</t>
        </is>
      </c>
      <c r="I50" s="154" t="inlineStr">
        <is>
          <t>Statistique comprenant également les autres espèces ainsi que les exportations = extrapolation à partir de la production de C3 de chaque espèce et des exportations tous débouchés confondus</t>
        </is>
      </c>
      <c r="J50" s="154" t="inlineStr">
        <is>
          <t>Volume</t>
        </is>
      </c>
      <c r="K50" s="154" t="inlineStr">
        <is>
          <t>Valorisation des PAT en énergie</t>
        </is>
      </c>
      <c r="L50" s="154" t="inlineStr">
        <is>
          <t>Coproduits - SIFCO</t>
        </is>
      </c>
      <c r="M50" s="154" t="inlineStr">
        <is>
          <t>Très faible</t>
        </is>
      </c>
      <c r="N50" s="154" t="n">
        <v>0.2</v>
      </c>
      <c r="O50" s="154" t="n">
        <v>0.1</v>
      </c>
    </row>
    <row r="51" ht="15" customHeight="1">
      <c r="A51" s="154" t="inlineStr">
        <is>
          <t>Protéines animales transformées</t>
        </is>
      </c>
      <c r="B51" s="154" t="inlineStr">
        <is>
          <t>Fertilisation</t>
        </is>
      </c>
      <c r="C51" s="154" t="inlineStr">
        <is>
          <t>Viande bovine</t>
        </is>
      </c>
      <c r="D51" s="154" t="inlineStr">
        <is>
          <t>France</t>
        </is>
      </c>
      <c r="E51" s="154" t="inlineStr">
        <is>
          <t>2019</t>
        </is>
      </c>
      <c r="F51" s="154" t="inlineStr">
        <is>
          <t>kt</t>
        </is>
      </c>
      <c r="G51" s="154" t="inlineStr">
        <is>
          <t>Valorisation des PAT en fertilisation</t>
        </is>
      </c>
      <c r="H51" s="154" t="inlineStr">
        <is>
          <t>SIFCO</t>
        </is>
      </c>
      <c r="I51" s="154" t="inlineStr">
        <is>
          <t>Statistique comprenant également les autres espèces ainsi que les exportations = extrapolation à partir de la production de C3 de chaque espèce et des exportations tous débouchés confondus</t>
        </is>
      </c>
      <c r="J51" s="154" t="inlineStr">
        <is>
          <t>Volume</t>
        </is>
      </c>
      <c r="K51" s="154" t="inlineStr">
        <is>
          <t>Valorisation des PAT en fertilisation</t>
        </is>
      </c>
      <c r="L51" s="154" t="inlineStr">
        <is>
          <t>Coproduits - SIFCO</t>
        </is>
      </c>
      <c r="M51" s="154" t="inlineStr">
        <is>
          <t>Très faible</t>
        </is>
      </c>
      <c r="N51" s="154" t="n">
        <v>6.17</v>
      </c>
      <c r="O51" s="154" t="n">
        <v>0.1</v>
      </c>
    </row>
    <row r="52" ht="15" customHeight="1">
      <c r="A52" s="154" t="inlineStr">
        <is>
          <t>Protéines animales transformées</t>
        </is>
      </c>
      <c r="B52" s="154" t="inlineStr">
        <is>
          <t>Autres industries</t>
        </is>
      </c>
      <c r="C52" s="154" t="inlineStr">
        <is>
          <t>Viande bovine</t>
        </is>
      </c>
      <c r="D52" s="154" t="inlineStr">
        <is>
          <t>France</t>
        </is>
      </c>
      <c r="E52" s="154" t="inlineStr">
        <is>
          <t>2019</t>
        </is>
      </c>
      <c r="F52" s="154" t="inlineStr">
        <is>
          <t>kt</t>
        </is>
      </c>
      <c r="G52" s="154" t="inlineStr">
        <is>
          <t>Valorisation des PAT par les autres industries</t>
        </is>
      </c>
      <c r="H52" s="154" t="inlineStr">
        <is>
          <t>SIFCO</t>
        </is>
      </c>
      <c r="I52" s="154" t="inlineStr">
        <is>
          <t>Statistique comprenant également les autres espèces ainsi que les exportations = extrapolation à partir de la production de C3 de chaque espèce et des exportations tous débouchés confondus</t>
        </is>
      </c>
      <c r="J52" s="154" t="inlineStr">
        <is>
          <t>Volume</t>
        </is>
      </c>
      <c r="K52" s="154" t="inlineStr">
        <is>
          <t>Valorisation des PAT par les autres industries</t>
        </is>
      </c>
      <c r="L52" s="154" t="inlineStr">
        <is>
          <t>Coproduits - SIFCO</t>
        </is>
      </c>
      <c r="M52" s="154" t="inlineStr">
        <is>
          <t>Très faible</t>
        </is>
      </c>
      <c r="N52" s="154" t="n">
        <v>0</v>
      </c>
      <c r="O52" s="154" t="n">
        <v>0</v>
      </c>
    </row>
    <row r="53" ht="15" customHeight="1">
      <c r="A53" s="154" t="inlineStr">
        <is>
          <t>Protéines animales transformées</t>
        </is>
      </c>
      <c r="B53" s="154" t="inlineStr">
        <is>
          <t>Autres usages (ou usages inconnus)</t>
        </is>
      </c>
      <c r="C53" s="154" t="inlineStr">
        <is>
          <t>Viande bovine</t>
        </is>
      </c>
      <c r="D53" s="154" t="inlineStr">
        <is>
          <t>France</t>
        </is>
      </c>
      <c r="E53" s="154" t="inlineStr">
        <is>
          <t>2019</t>
        </is>
      </c>
      <c r="F53" s="154" t="inlineStr">
        <is>
          <t>kt</t>
        </is>
      </c>
      <c r="G53" s="154" t="inlineStr">
        <is>
          <t>Valorisation des PAT pour d'autres usages</t>
        </is>
      </c>
      <c r="H53" s="154" t="inlineStr">
        <is>
          <t>SIFCO</t>
        </is>
      </c>
      <c r="I53" s="154" t="inlineStr">
        <is>
          <t>Statistique comprenant également les autres espèces ainsi que les exportations = extrapolation à partir de la production de C3 de chaque espèce et des exportations tous débouchés confondus</t>
        </is>
      </c>
      <c r="J53" s="154" t="inlineStr">
        <is>
          <t>Volume</t>
        </is>
      </c>
      <c r="K53" s="154" t="inlineStr">
        <is>
          <t>Valorisation des PAT pour d'autres usages</t>
        </is>
      </c>
      <c r="L53" s="154" t="inlineStr">
        <is>
          <t>Coproduits - SIFCO</t>
        </is>
      </c>
      <c r="M53" s="154" t="inlineStr">
        <is>
          <t>Très faible</t>
        </is>
      </c>
      <c r="N53" s="154" t="n">
        <v>0</v>
      </c>
      <c r="O53" s="154" t="n">
        <v>0</v>
      </c>
    </row>
    <row r="54" ht="15" customHeight="1">
      <c r="A54" s="154" t="inlineStr">
        <is>
          <t>Protéines animales transformées</t>
        </is>
      </c>
      <c r="B54" s="154" t="inlineStr">
        <is>
          <t>Autres IAA</t>
        </is>
      </c>
      <c r="C54" s="154" t="inlineStr">
        <is>
          <t>Viande bovine</t>
        </is>
      </c>
      <c r="D54" s="154" t="inlineStr">
        <is>
          <t>France</t>
        </is>
      </c>
      <c r="E54" s="154" t="inlineStr">
        <is>
          <t>2019</t>
        </is>
      </c>
      <c r="F54" s="154" t="inlineStr">
        <is>
          <t>kt</t>
        </is>
      </c>
      <c r="G54" s="154" t="inlineStr">
        <is>
          <t>Valorisation des PAT par les autres IAA</t>
        </is>
      </c>
      <c r="H54" s="154" t="inlineStr">
        <is>
          <t>SIFCO</t>
        </is>
      </c>
      <c r="I54" s="154" t="inlineStr">
        <is>
          <t>Statistique comprenant également les autres espèces ainsi que les exportations = extrapolation à partir de la production de C3 de chaque espèce et des exportations tous débouchés confondus</t>
        </is>
      </c>
      <c r="J54" s="154" t="inlineStr">
        <is>
          <t>Volume</t>
        </is>
      </c>
      <c r="K54" s="154" t="inlineStr">
        <is>
          <t>Valorisation des PAT par les autres IAA</t>
        </is>
      </c>
      <c r="L54" s="154" t="inlineStr">
        <is>
          <t>Coproduits - SIFCO</t>
        </is>
      </c>
      <c r="M54" s="154" t="inlineStr">
        <is>
          <t>Très faible</t>
        </is>
      </c>
      <c r="N54" s="154" t="n">
        <v>6.03</v>
      </c>
      <c r="O54" s="154" t="n">
        <v>0.1</v>
      </c>
    </row>
    <row r="55" ht="15" customHeight="1">
      <c r="A55" s="154" t="inlineStr">
        <is>
          <t>Corps gras animaux</t>
        </is>
      </c>
      <c r="B55" s="154" t="inlineStr">
        <is>
          <t>Alimentation animale rente</t>
        </is>
      </c>
      <c r="C55" s="154" t="inlineStr">
        <is>
          <t>Viande bovine</t>
        </is>
      </c>
      <c r="D55" s="154" t="inlineStr">
        <is>
          <t>France</t>
        </is>
      </c>
      <c r="E55" s="154" t="inlineStr">
        <is>
          <t>2019</t>
        </is>
      </c>
      <c r="F55" s="154" t="inlineStr">
        <is>
          <t>kt</t>
        </is>
      </c>
      <c r="G55" s="154" t="inlineStr">
        <is>
          <t>Valorisation des CGA en alimentation animale rente</t>
        </is>
      </c>
      <c r="H55" s="154" t="inlineStr">
        <is>
          <t>SIFCO</t>
        </is>
      </c>
      <c r="I55" s="154" t="inlineStr">
        <is>
          <t>Statistique comprenant également les autres espèces ainsi que les exportations = extrapolation à partir de la production de C3 de chaque espèce et des exportations tous débouchés confondus</t>
        </is>
      </c>
      <c r="J55" s="154" t="inlineStr">
        <is>
          <t>Volume</t>
        </is>
      </c>
      <c r="K55" s="154" t="inlineStr">
        <is>
          <t>Valorisation des CGA en alimentation animale rente</t>
        </is>
      </c>
      <c r="L55" s="154" t="inlineStr">
        <is>
          <t>Coproduits - SIFCO</t>
        </is>
      </c>
      <c r="M55" s="154" t="inlineStr">
        <is>
          <t>Très faible</t>
        </is>
      </c>
      <c r="N55" s="154" t="n">
        <v>2.88</v>
      </c>
      <c r="O55" s="154" t="n">
        <v>0.1</v>
      </c>
    </row>
    <row r="56" ht="15" customHeight="1">
      <c r="A56" s="154" t="inlineStr">
        <is>
          <t>Corps gras animaux</t>
        </is>
      </c>
      <c r="B56" s="154" t="inlineStr">
        <is>
          <t>Petfood</t>
        </is>
      </c>
      <c r="C56" s="154" t="inlineStr">
        <is>
          <t>Viande bovine</t>
        </is>
      </c>
      <c r="D56" s="154" t="inlineStr">
        <is>
          <t>France</t>
        </is>
      </c>
      <c r="E56" s="154" t="inlineStr">
        <is>
          <t>2019</t>
        </is>
      </c>
      <c r="F56" s="154" t="inlineStr">
        <is>
          <t>kt</t>
        </is>
      </c>
      <c r="G56" s="154" t="inlineStr">
        <is>
          <t>Valorisation des CGA en petfood</t>
        </is>
      </c>
      <c r="H56" s="154" t="inlineStr">
        <is>
          <t>SIFCO</t>
        </is>
      </c>
      <c r="I56" s="154" t="inlineStr">
        <is>
          <t>Statistique comprenant également les autres espèces ainsi que les exportations = extrapolation à partir de la production de C3 de chaque espèce et des exportations tous débouchés confondus</t>
        </is>
      </c>
      <c r="J56" s="154" t="inlineStr">
        <is>
          <t>Volume</t>
        </is>
      </c>
      <c r="K56" s="154" t="inlineStr">
        <is>
          <t>Valorisation des CGA en petfood</t>
        </is>
      </c>
      <c r="L56" s="154" t="inlineStr">
        <is>
          <t>Coproduits - SIFCO</t>
        </is>
      </c>
      <c r="M56" s="154" t="inlineStr">
        <is>
          <t>Très faible</t>
        </is>
      </c>
      <c r="N56" s="154" t="n">
        <v>5.68</v>
      </c>
      <c r="O56" s="154" t="n">
        <v>0.1</v>
      </c>
    </row>
    <row r="57" ht="15" customHeight="1">
      <c r="A57" s="154" t="inlineStr">
        <is>
          <t>Corps gras animaux</t>
        </is>
      </c>
      <c r="B57" s="154" t="inlineStr">
        <is>
          <t>Aquaculture</t>
        </is>
      </c>
      <c r="C57" s="154" t="inlineStr">
        <is>
          <t>Viande bovine</t>
        </is>
      </c>
      <c r="D57" s="154" t="inlineStr">
        <is>
          <t>France</t>
        </is>
      </c>
      <c r="E57" s="154" t="inlineStr">
        <is>
          <t>2019</t>
        </is>
      </c>
      <c r="F57" s="154" t="inlineStr">
        <is>
          <t>kt</t>
        </is>
      </c>
      <c r="G57" s="154" t="inlineStr">
        <is>
          <t>Valorisation des CGA en aquaculture</t>
        </is>
      </c>
      <c r="H57" s="154" t="inlineStr">
        <is>
          <t>SIFCO</t>
        </is>
      </c>
      <c r="I57" s="154" t="inlineStr">
        <is>
          <t>Statistique comprenant également les autres espèces ainsi que les exportations = extrapolation à partir de la production de C3 de chaque espèce et des exportations tous débouchés confondus</t>
        </is>
      </c>
      <c r="J57" s="154" t="inlineStr">
        <is>
          <t>Volume</t>
        </is>
      </c>
      <c r="K57" s="154" t="inlineStr">
        <is>
          <t>Valorisation des CGA en aquaculture</t>
        </is>
      </c>
      <c r="L57" s="154" t="inlineStr">
        <is>
          <t>Coproduits - SIFCO</t>
        </is>
      </c>
      <c r="M57" s="154" t="inlineStr">
        <is>
          <t>Très faible</t>
        </is>
      </c>
      <c r="N57" s="154" t="n">
        <v>0.49</v>
      </c>
      <c r="O57" s="154" t="n">
        <v>0.1</v>
      </c>
    </row>
    <row r="58" ht="15" customHeight="1">
      <c r="A58" s="154" t="inlineStr">
        <is>
          <t>Corps gras animaux</t>
        </is>
      </c>
      <c r="B58" s="154" t="inlineStr">
        <is>
          <t>Energie</t>
        </is>
      </c>
      <c r="C58" s="154" t="inlineStr">
        <is>
          <t>Viande bovine</t>
        </is>
      </c>
      <c r="D58" s="154" t="inlineStr">
        <is>
          <t>France</t>
        </is>
      </c>
      <c r="E58" s="154" t="inlineStr">
        <is>
          <t>2019</t>
        </is>
      </c>
      <c r="F58" s="154" t="inlineStr">
        <is>
          <t>kt</t>
        </is>
      </c>
      <c r="G58" s="154" t="inlineStr">
        <is>
          <t>Valorisation des CGA en énergie</t>
        </is>
      </c>
      <c r="H58" s="154" t="inlineStr">
        <is>
          <t>SIFCO</t>
        </is>
      </c>
      <c r="I58" s="154" t="inlineStr">
        <is>
          <t>Statistique comprenant également les autres espèces ainsi que les exportations = extrapolation à partir de la production de C3 de chaque espèce et des exportations tous débouchés confondus</t>
        </is>
      </c>
      <c r="J58" s="154" t="inlineStr">
        <is>
          <t>Volume</t>
        </is>
      </c>
      <c r="K58" s="154" t="inlineStr">
        <is>
          <t>Valorisation des CGA en énergie</t>
        </is>
      </c>
      <c r="L58" s="154" t="inlineStr">
        <is>
          <t>Coproduits - SIFCO</t>
        </is>
      </c>
      <c r="M58" s="154" t="inlineStr">
        <is>
          <t>Très faible</t>
        </is>
      </c>
      <c r="N58" s="154" t="n">
        <v>7.28</v>
      </c>
      <c r="O58" s="154" t="n">
        <v>0.1</v>
      </c>
    </row>
    <row r="59" ht="15" customHeight="1">
      <c r="A59" s="154" t="inlineStr">
        <is>
          <t>Corps gras animaux</t>
        </is>
      </c>
      <c r="B59" s="154" t="inlineStr">
        <is>
          <t>Autres industries</t>
        </is>
      </c>
      <c r="C59" s="154" t="inlineStr">
        <is>
          <t>Viande bovine</t>
        </is>
      </c>
      <c r="D59" s="154" t="inlineStr">
        <is>
          <t>France</t>
        </is>
      </c>
      <c r="E59" s="154" t="inlineStr">
        <is>
          <t>2019</t>
        </is>
      </c>
      <c r="F59" s="154" t="inlineStr">
        <is>
          <t>kt</t>
        </is>
      </c>
      <c r="G59" s="154" t="inlineStr">
        <is>
          <t>Valorisation des CGA par les autres industries</t>
        </is>
      </c>
      <c r="H59" s="154" t="inlineStr">
        <is>
          <t>SIFCO</t>
        </is>
      </c>
      <c r="I59" s="154" t="inlineStr">
        <is>
          <t>Statistique comprenant également les autres espèces ainsi que les exportations = extrapolation à partir de la production de C3 de chaque espèce et des exportations tous débouchés confondus</t>
        </is>
      </c>
      <c r="J59" s="154" t="inlineStr">
        <is>
          <t>Volume</t>
        </is>
      </c>
      <c r="K59" s="154" t="inlineStr">
        <is>
          <t>Valorisation des CGA par les autres industries</t>
        </is>
      </c>
      <c r="L59" s="154" t="inlineStr">
        <is>
          <t>Coproduits - SIFCO</t>
        </is>
      </c>
      <c r="M59" s="154" t="inlineStr">
        <is>
          <t>Très faible</t>
        </is>
      </c>
      <c r="N59" s="154" t="n">
        <v>16.88</v>
      </c>
      <c r="O59" s="154" t="n">
        <v>0.1</v>
      </c>
    </row>
    <row r="60" ht="15" customHeight="1">
      <c r="A60" s="154" t="inlineStr">
        <is>
          <t>Corps gras animaux</t>
        </is>
      </c>
      <c r="B60" s="154" t="inlineStr">
        <is>
          <t>Autres usages (ou usages inconnus)</t>
        </is>
      </c>
      <c r="C60" s="154" t="inlineStr">
        <is>
          <t>Viande bovine</t>
        </is>
      </c>
      <c r="D60" s="154" t="inlineStr">
        <is>
          <t>France</t>
        </is>
      </c>
      <c r="E60" s="154" t="inlineStr">
        <is>
          <t>2019</t>
        </is>
      </c>
      <c r="F60" s="154" t="inlineStr">
        <is>
          <t>kt</t>
        </is>
      </c>
      <c r="G60" s="154" t="inlineStr">
        <is>
          <t>Valorisation des CGA pour d'autres usages</t>
        </is>
      </c>
      <c r="H60" s="154" t="inlineStr">
        <is>
          <t>SIFCO</t>
        </is>
      </c>
      <c r="I60" s="154" t="inlineStr">
        <is>
          <t>Statistique comprenant également les autres espèces ainsi que les exportations = extrapolation à partir de la production de C3 de chaque espèce et des exportations tous débouchés confondus</t>
        </is>
      </c>
      <c r="J60" s="154" t="inlineStr">
        <is>
          <t>Volume</t>
        </is>
      </c>
      <c r="K60" s="154" t="inlineStr">
        <is>
          <t>Valorisation des CGA pour d'autres usages</t>
        </is>
      </c>
      <c r="L60" s="154" t="inlineStr">
        <is>
          <t>Coproduits - SIFCO</t>
        </is>
      </c>
      <c r="M60" s="154" t="inlineStr">
        <is>
          <t>Très faible</t>
        </is>
      </c>
      <c r="N60" s="154" t="n">
        <v>0</v>
      </c>
      <c r="O60" s="154" t="n">
        <v>0</v>
      </c>
    </row>
    <row r="61" ht="15" customHeight="1">
      <c r="A61" s="154" t="inlineStr">
        <is>
          <t>Corps gras animaux</t>
        </is>
      </c>
      <c r="B61" s="154" t="inlineStr">
        <is>
          <t>Autres IAA</t>
        </is>
      </c>
      <c r="C61" s="154" t="inlineStr">
        <is>
          <t>Viande bovine</t>
        </is>
      </c>
      <c r="D61" s="154" t="inlineStr">
        <is>
          <t>France</t>
        </is>
      </c>
      <c r="E61" s="154" t="inlineStr">
        <is>
          <t>2019</t>
        </is>
      </c>
      <c r="F61" s="154" t="inlineStr">
        <is>
          <t>kt</t>
        </is>
      </c>
      <c r="G61" s="154" t="inlineStr">
        <is>
          <t>Valorisation des CGA par les autres IAA</t>
        </is>
      </c>
      <c r="H61" s="154" t="inlineStr">
        <is>
          <t>SIFCO</t>
        </is>
      </c>
      <c r="I61" s="154" t="inlineStr">
        <is>
          <t>Statistique comprenant également les autres espèces ainsi que les exportations = extrapolation à partir de la production de C3 de chaque espèce et des exportations tous débouchés confondus</t>
        </is>
      </c>
      <c r="J61" s="154" t="inlineStr">
        <is>
          <t>Volume</t>
        </is>
      </c>
      <c r="K61" s="154" t="inlineStr">
        <is>
          <t>Valorisation des CGA par les autres IAA</t>
        </is>
      </c>
      <c r="L61" s="154" t="inlineStr">
        <is>
          <t>Coproduits - SIFCO</t>
        </is>
      </c>
      <c r="M61" s="154" t="inlineStr">
        <is>
          <t>Très faible</t>
        </is>
      </c>
      <c r="N61" s="154" t="n">
        <v>2.71</v>
      </c>
      <c r="O61" s="154" t="n">
        <v>0.1</v>
      </c>
    </row>
    <row r="62" ht="15" customHeight="1">
      <c r="A62" s="154" t="inlineStr">
        <is>
          <t>Abattage / découpe</t>
        </is>
      </c>
      <c r="B62" s="154" t="inlineStr">
        <is>
          <t>Morceaux, frais</t>
        </is>
      </c>
      <c r="C62" s="154" t="inlineStr">
        <is>
          <t>Viande bovine</t>
        </is>
      </c>
      <c r="D62" s="154" t="inlineStr">
        <is>
          <t>France</t>
        </is>
      </c>
      <c r="E62" s="154" t="inlineStr">
        <is>
          <t>2019</t>
        </is>
      </c>
      <c r="F62" s="154" t="inlineStr">
        <is>
          <t>kt</t>
        </is>
      </c>
      <c r="G62" s="154" t="inlineStr">
        <is>
          <t>Production de morceaux frais</t>
        </is>
      </c>
      <c r="H62" s="154" t="inlineStr">
        <is>
          <t>Prodcom - Eurostat</t>
        </is>
      </c>
      <c r="I62" s="154" t="inlineStr"/>
      <c r="J62" s="154" t="inlineStr">
        <is>
          <t>Volume</t>
        </is>
      </c>
      <c r="K62" s="154" t="inlineStr">
        <is>
          <t>Production de morceaux frais</t>
        </is>
      </c>
      <c r="L62" s="154" t="inlineStr">
        <is>
          <t>Production - PRODCOM</t>
        </is>
      </c>
      <c r="M62" s="154" t="inlineStr">
        <is>
          <t>Elevée</t>
        </is>
      </c>
      <c r="N62" s="154" t="n">
        <v>439.1</v>
      </c>
      <c r="O62" s="154" t="n">
        <v>0.1</v>
      </c>
    </row>
    <row r="63" ht="15" customHeight="1">
      <c r="A63" s="154" t="inlineStr">
        <is>
          <t>Abattage / découpe</t>
        </is>
      </c>
      <c r="B63" s="154" t="inlineStr">
        <is>
          <t>Morceaux, congelés</t>
        </is>
      </c>
      <c r="C63" s="154" t="inlineStr">
        <is>
          <t>Viande bovine</t>
        </is>
      </c>
      <c r="D63" s="154" t="inlineStr">
        <is>
          <t>France</t>
        </is>
      </c>
      <c r="E63" s="154" t="inlineStr">
        <is>
          <t>2019</t>
        </is>
      </c>
      <c r="F63" s="154" t="inlineStr">
        <is>
          <t>kt</t>
        </is>
      </c>
      <c r="G63" s="154" t="inlineStr">
        <is>
          <t>Production de morceaux congelés</t>
        </is>
      </c>
      <c r="H63" s="154" t="inlineStr">
        <is>
          <t>Prodcom - Eurostat</t>
        </is>
      </c>
      <c r="I63" s="154" t="inlineStr"/>
      <c r="J63" s="154" t="inlineStr">
        <is>
          <t>Volume</t>
        </is>
      </c>
      <c r="K63" s="154" t="inlineStr">
        <is>
          <t>Production de morceaux congelés</t>
        </is>
      </c>
      <c r="L63" s="154" t="inlineStr">
        <is>
          <t>Production - PRODCOM</t>
        </is>
      </c>
      <c r="M63" s="154" t="inlineStr">
        <is>
          <t>Elevée</t>
        </is>
      </c>
      <c r="N63" s="154" t="n">
        <v>240.74</v>
      </c>
      <c r="O63" s="154" t="n">
        <v>0.1</v>
      </c>
    </row>
    <row r="64" ht="15" customHeight="1">
      <c r="A64" s="154" t="inlineStr">
        <is>
          <t>Import</t>
        </is>
      </c>
      <c r="B64" s="154" t="inlineStr">
        <is>
          <t>Veaux</t>
        </is>
      </c>
      <c r="C64" s="154" t="inlineStr">
        <is>
          <t>Viande bovine</t>
        </is>
      </c>
      <c r="D64" s="154" t="inlineStr">
        <is>
          <t>France</t>
        </is>
      </c>
      <c r="E64" s="154" t="inlineStr">
        <is>
          <t>2019</t>
        </is>
      </c>
      <c r="F64" s="154" t="inlineStr">
        <is>
          <t>kt</t>
        </is>
      </c>
      <c r="G64" s="154" t="inlineStr">
        <is>
          <t>Importation de veaux</t>
        </is>
      </c>
      <c r="H64" s="154" t="inlineStr">
        <is>
          <t>Agreste - Statistique Agricole Annuelle - SSP</t>
        </is>
      </c>
      <c r="I64" s="154" t="inlineStr"/>
      <c r="J64" s="154" t="inlineStr">
        <is>
          <t>Volume</t>
        </is>
      </c>
      <c r="K64" s="154" t="inlineStr">
        <is>
          <t>Importation de veaux</t>
        </is>
      </c>
      <c r="L64" s="154" t="inlineStr">
        <is>
          <t>Echanges - AGRESTE</t>
        </is>
      </c>
      <c r="M64" s="154" t="inlineStr">
        <is>
          <t>Très élevée</t>
        </is>
      </c>
      <c r="N64" s="154" t="n">
        <v>12.71</v>
      </c>
      <c r="O64" s="154" t="n">
        <v>0.1</v>
      </c>
    </row>
    <row r="65" ht="15" customHeight="1">
      <c r="A65" s="154" t="inlineStr">
        <is>
          <t>Import</t>
        </is>
      </c>
      <c r="B65" s="154" t="inlineStr">
        <is>
          <t>Gros bovins</t>
        </is>
      </c>
      <c r="C65" s="154" t="inlineStr">
        <is>
          <t>Viande bovine</t>
        </is>
      </c>
      <c r="D65" s="154" t="inlineStr">
        <is>
          <t>France</t>
        </is>
      </c>
      <c r="E65" s="154" t="inlineStr">
        <is>
          <t>2019</t>
        </is>
      </c>
      <c r="F65" s="154" t="inlineStr">
        <is>
          <t>kt</t>
        </is>
      </c>
      <c r="G65" s="154" t="inlineStr">
        <is>
          <t>Importation de gros bovins</t>
        </is>
      </c>
      <c r="H65" s="154" t="inlineStr">
        <is>
          <t>Agreste - Statistique Agricole Annuelle - SSP</t>
        </is>
      </c>
      <c r="I65" s="154" t="inlineStr"/>
      <c r="J65" s="154" t="inlineStr">
        <is>
          <t>Volume</t>
        </is>
      </c>
      <c r="K65" s="154" t="inlineStr">
        <is>
          <t>Importation de gros bovins</t>
        </is>
      </c>
      <c r="L65" s="154" t="inlineStr">
        <is>
          <t>Echanges - AGRESTE</t>
        </is>
      </c>
      <c r="M65" s="154" t="inlineStr">
        <is>
          <t>Très élevée</t>
        </is>
      </c>
      <c r="N65" s="154" t="n">
        <v>1.04</v>
      </c>
      <c r="O65" s="154" t="n">
        <v>0.1</v>
      </c>
    </row>
    <row r="66" ht="15" customHeight="1">
      <c r="A66" s="154" t="inlineStr">
        <is>
          <t>Import</t>
        </is>
      </c>
      <c r="B66" s="154" t="inlineStr">
        <is>
          <t>Carcasses, fraîches</t>
        </is>
      </c>
      <c r="C66" s="154" t="inlineStr">
        <is>
          <t>Viande bovine</t>
        </is>
      </c>
      <c r="D66" s="154" t="inlineStr">
        <is>
          <t>France</t>
        </is>
      </c>
      <c r="E66" s="154" t="inlineStr">
        <is>
          <t>2019</t>
        </is>
      </c>
      <c r="F66" s="154" t="inlineStr">
        <is>
          <t>kt</t>
        </is>
      </c>
      <c r="G66" s="154" t="inlineStr">
        <is>
          <t>Importation de carcasses fraîches</t>
        </is>
      </c>
      <c r="H66" s="154" t="inlineStr">
        <is>
          <t>Douanes - Eurostat</t>
        </is>
      </c>
      <c r="I66" s="154" t="inlineStr">
        <is>
          <t>Les échanges de carcasses congelées sont négligés</t>
        </is>
      </c>
      <c r="J66" s="154" t="inlineStr">
        <is>
          <t>Volume</t>
        </is>
      </c>
      <c r="K66" s="154" t="inlineStr">
        <is>
          <t>Importation de carcasses fraîches</t>
        </is>
      </c>
      <c r="L66" s="154" t="inlineStr">
        <is>
          <t>Echanges - Eurostat</t>
        </is>
      </c>
      <c r="M66" s="154" t="inlineStr">
        <is>
          <t>Très élevée</t>
        </is>
      </c>
      <c r="N66" s="154" t="n">
        <v>28.61</v>
      </c>
      <c r="O66" s="154" t="n">
        <v>0.1</v>
      </c>
    </row>
    <row r="67" ht="15" customHeight="1">
      <c r="A67" s="154" t="inlineStr">
        <is>
          <t>Import</t>
        </is>
      </c>
      <c r="B67" s="154" t="inlineStr">
        <is>
          <t>Morceaux, frais</t>
        </is>
      </c>
      <c r="C67" s="154" t="inlineStr">
        <is>
          <t>Viande bovine</t>
        </is>
      </c>
      <c r="D67" s="154" t="inlineStr">
        <is>
          <t>France</t>
        </is>
      </c>
      <c r="E67" s="154" t="inlineStr">
        <is>
          <t>2019</t>
        </is>
      </c>
      <c r="F67" s="154" t="inlineStr">
        <is>
          <t>kt</t>
        </is>
      </c>
      <c r="G67" s="154" t="inlineStr">
        <is>
          <t>Importation de morceaux frais</t>
        </is>
      </c>
      <c r="H67" s="154" t="inlineStr">
        <is>
          <t>Douanes - Eurostat</t>
        </is>
      </c>
      <c r="I67" s="154" t="inlineStr"/>
      <c r="J67" s="154" t="inlineStr">
        <is>
          <t>Volume</t>
        </is>
      </c>
      <c r="K67" s="154" t="inlineStr">
        <is>
          <t>Importation de morceaux frais</t>
        </is>
      </c>
      <c r="L67" s="154" t="inlineStr">
        <is>
          <t>Echanges - Eurostat</t>
        </is>
      </c>
      <c r="M67" s="154" t="inlineStr">
        <is>
          <t>Très élevée</t>
        </is>
      </c>
      <c r="N67" s="154" t="n">
        <v>151.63</v>
      </c>
      <c r="O67" s="154" t="n">
        <v>0.1</v>
      </c>
    </row>
    <row r="68" ht="15" customHeight="1">
      <c r="A68" s="154" t="inlineStr">
        <is>
          <t>Import</t>
        </is>
      </c>
      <c r="B68" s="154" t="inlineStr">
        <is>
          <t>Morceaux, congelés</t>
        </is>
      </c>
      <c r="C68" s="154" t="inlineStr">
        <is>
          <t>Viande bovine</t>
        </is>
      </c>
      <c r="D68" s="154" t="inlineStr">
        <is>
          <t>France</t>
        </is>
      </c>
      <c r="E68" s="154" t="inlineStr">
        <is>
          <t>2019</t>
        </is>
      </c>
      <c r="F68" s="154" t="inlineStr">
        <is>
          <t>kt</t>
        </is>
      </c>
      <c r="G68" s="154" t="inlineStr">
        <is>
          <t>Importation de morceaux congelés</t>
        </is>
      </c>
      <c r="H68" s="154" t="inlineStr">
        <is>
          <t>Douanes - Eurostat</t>
        </is>
      </c>
      <c r="I68" s="154" t="inlineStr"/>
      <c r="J68" s="154" t="inlineStr">
        <is>
          <t>Volume</t>
        </is>
      </c>
      <c r="K68" s="154" t="inlineStr">
        <is>
          <t>Importation de morceaux congelés</t>
        </is>
      </c>
      <c r="L68" s="154" t="inlineStr">
        <is>
          <t>Echanges - Eurostat</t>
        </is>
      </c>
      <c r="M68" s="154" t="inlineStr">
        <is>
          <t>Très élevée</t>
        </is>
      </c>
      <c r="N68" s="154" t="n">
        <v>74.36</v>
      </c>
      <c r="O68" s="154" t="n">
        <v>0.1</v>
      </c>
    </row>
    <row r="69" ht="15" customHeight="1">
      <c r="A69" s="154" t="inlineStr">
        <is>
          <t>Import</t>
        </is>
      </c>
      <c r="B69" s="154" t="inlineStr">
        <is>
          <t>Abats</t>
        </is>
      </c>
      <c r="C69" s="154" t="inlineStr">
        <is>
          <t>Viande bovine</t>
        </is>
      </c>
      <c r="D69" s="154" t="inlineStr">
        <is>
          <t>France</t>
        </is>
      </c>
      <c r="E69" s="154" t="inlineStr">
        <is>
          <t>2019</t>
        </is>
      </c>
      <c r="F69" s="154" t="inlineStr">
        <is>
          <t>kt</t>
        </is>
      </c>
      <c r="G69" s="154" t="inlineStr">
        <is>
          <t>Importation d'abats</t>
        </is>
      </c>
      <c r="H69" s="154" t="inlineStr">
        <is>
          <t>Douanes - Eurostat</t>
        </is>
      </c>
      <c r="I69" s="154" t="inlineStr"/>
      <c r="J69" s="154" t="inlineStr">
        <is>
          <t>Volume</t>
        </is>
      </c>
      <c r="K69" s="154" t="inlineStr">
        <is>
          <t>Importation d'abats</t>
        </is>
      </c>
      <c r="L69" s="154" t="inlineStr">
        <is>
          <t>Echanges - Eurostat</t>
        </is>
      </c>
      <c r="M69" s="154" t="inlineStr">
        <is>
          <t>Très élevée</t>
        </is>
      </c>
      <c r="N69" s="154" t="n">
        <v>31.15</v>
      </c>
      <c r="O69" s="154" t="n">
        <v>0.1</v>
      </c>
    </row>
    <row r="70" ht="15" customHeight="1">
      <c r="A70" s="154" t="inlineStr">
        <is>
          <t>Import</t>
        </is>
      </c>
      <c r="B70" s="154" t="inlineStr">
        <is>
          <t>C3 et alimentaire</t>
        </is>
      </c>
      <c r="C70" s="154" t="inlineStr">
        <is>
          <t>Viande bovine</t>
        </is>
      </c>
      <c r="D70" s="154" t="inlineStr">
        <is>
          <t>France</t>
        </is>
      </c>
      <c r="E70" s="154" t="inlineStr">
        <is>
          <t>2019</t>
        </is>
      </c>
      <c r="F70" s="154" t="inlineStr">
        <is>
          <t>kt</t>
        </is>
      </c>
      <c r="G70" s="154" t="inlineStr">
        <is>
          <t>Importation de coproduits C3 et alimentaire</t>
        </is>
      </c>
      <c r="H70" s="154" t="inlineStr">
        <is>
          <t>Douanes - Eurostat</t>
        </is>
      </c>
      <c r="I70" s="154" t="inlineStr">
        <is>
          <t>Statistique comprenant également les ovins et caprins = extrapolation à partir de la production de C3 de chaque espèce</t>
        </is>
      </c>
      <c r="J70" s="154" t="inlineStr">
        <is>
          <t>Volume</t>
        </is>
      </c>
      <c r="K70" s="154" t="inlineStr">
        <is>
          <t>Importation de coproduits C3 et alimentaire</t>
        </is>
      </c>
      <c r="L70" s="154" t="inlineStr">
        <is>
          <t>Echanges - Eurostat</t>
        </is>
      </c>
      <c r="M70" s="154" t="inlineStr">
        <is>
          <t>Moyenne</t>
        </is>
      </c>
      <c r="N70" s="154" t="n">
        <v>14.4</v>
      </c>
      <c r="O70" s="154" t="n">
        <v>0.1</v>
      </c>
    </row>
    <row r="71" ht="15" customHeight="1">
      <c r="A71" s="154" t="inlineStr">
        <is>
          <t>Veaux</t>
        </is>
      </c>
      <c r="B71" s="154" t="inlineStr">
        <is>
          <t>Abattage / découpe de veaux</t>
        </is>
      </c>
      <c r="C71" s="154" t="inlineStr">
        <is>
          <t>Viande bovine</t>
        </is>
      </c>
      <c r="D71" s="154" t="inlineStr">
        <is>
          <t>France</t>
        </is>
      </c>
      <c r="E71" s="154" t="inlineStr">
        <is>
          <t>2023</t>
        </is>
      </c>
      <c r="F71" s="154" t="inlineStr">
        <is>
          <t>kt</t>
        </is>
      </c>
      <c r="G71" s="154" t="inlineStr">
        <is>
          <t>Abattages de veaux = 257  (Agreste - Statistique Agricole Annuelle - SSP)</t>
        </is>
      </c>
      <c r="H71" s="154" t="inlineStr">
        <is>
          <t>Agreste - Statistique Agricole Annuelle - SSP</t>
        </is>
      </c>
      <c r="I71" s="154" t="inlineStr"/>
      <c r="J71" s="154" t="inlineStr">
        <is>
          <t>Volume</t>
        </is>
      </c>
      <c r="K71" s="154" t="inlineStr">
        <is>
          <t>Abattages de veaux</t>
        </is>
      </c>
      <c r="L71" s="154" t="inlineStr">
        <is>
          <t>Abattages - AGRESTE</t>
        </is>
      </c>
      <c r="M71" s="154" t="inlineStr">
        <is>
          <t>Très élevée</t>
        </is>
      </c>
      <c r="N71" s="154" t="n">
        <v>257.5</v>
      </c>
      <c r="O71" s="154" t="n">
        <v>0.1</v>
      </c>
    </row>
    <row r="72" ht="15" customHeight="1">
      <c r="A72" s="154" t="inlineStr">
        <is>
          <t>Veaux</t>
        </is>
      </c>
      <c r="B72" s="154" t="inlineStr">
        <is>
          <t>Export</t>
        </is>
      </c>
      <c r="C72" s="154" t="inlineStr">
        <is>
          <t>Viande bovine</t>
        </is>
      </c>
      <c r="D72" s="154" t="inlineStr">
        <is>
          <t>France</t>
        </is>
      </c>
      <c r="E72" s="154" t="inlineStr">
        <is>
          <t>2023</t>
        </is>
      </c>
      <c r="F72" s="154" t="inlineStr">
        <is>
          <t>kt</t>
        </is>
      </c>
      <c r="G72" s="154" t="inlineStr">
        <is>
          <t>Exportation de veaux = 2  (Agreste - Statistique Agricole Annuelle - SSP)</t>
        </is>
      </c>
      <c r="H72" s="154" t="inlineStr">
        <is>
          <t>Agreste - Statistique Agricole Annuelle - SSP</t>
        </is>
      </c>
      <c r="I72" s="154" t="inlineStr"/>
      <c r="J72" s="154" t="inlineStr">
        <is>
          <t>Volume</t>
        </is>
      </c>
      <c r="K72" s="154" t="inlineStr">
        <is>
          <t>Exportation de veaux</t>
        </is>
      </c>
      <c r="L72" s="154" t="inlineStr">
        <is>
          <t>Echanges - AGRESTE</t>
        </is>
      </c>
      <c r="M72" s="154" t="inlineStr">
        <is>
          <t>Très élevée</t>
        </is>
      </c>
      <c r="N72" s="154" t="n">
        <v>2.33</v>
      </c>
      <c r="O72" s="154" t="n">
        <v>0.1</v>
      </c>
    </row>
    <row r="73" ht="15" customHeight="1">
      <c r="A73" s="154" t="inlineStr">
        <is>
          <t>Gros bovins</t>
        </is>
      </c>
      <c r="B73" s="154" t="inlineStr">
        <is>
          <t>Abattage / découpe de gros bovins</t>
        </is>
      </c>
      <c r="C73" s="154" t="inlineStr">
        <is>
          <t>Viande bovine</t>
        </is>
      </c>
      <c r="D73" s="154" t="inlineStr">
        <is>
          <t>France</t>
        </is>
      </c>
      <c r="E73" s="154" t="inlineStr">
        <is>
          <t>2023</t>
        </is>
      </c>
      <c r="F73" s="154" t="inlineStr">
        <is>
          <t>kt</t>
        </is>
      </c>
      <c r="G73" s="154" t="inlineStr">
        <is>
          <t>Abattages de gros bovins = 2085  (Agreste - Statistique Agricole Annuelle - SSP)</t>
        </is>
      </c>
      <c r="H73" s="154" t="inlineStr">
        <is>
          <t>Agreste - Statistique Agricole Annuelle - SSP</t>
        </is>
      </c>
      <c r="I73" s="154" t="inlineStr"/>
      <c r="J73" s="154" t="inlineStr">
        <is>
          <t>Volume</t>
        </is>
      </c>
      <c r="K73" s="154" t="inlineStr">
        <is>
          <t>Abattages de gros bovins</t>
        </is>
      </c>
      <c r="L73" s="154" t="inlineStr">
        <is>
          <t>Abattages - AGRESTE</t>
        </is>
      </c>
      <c r="M73" s="154" t="inlineStr">
        <is>
          <t>Très élevée</t>
        </is>
      </c>
      <c r="N73" s="154" t="n">
        <v>2084.87</v>
      </c>
      <c r="O73" s="154" t="n">
        <v>0.1</v>
      </c>
    </row>
    <row r="74" ht="15" customHeight="1">
      <c r="A74" s="154" t="inlineStr">
        <is>
          <t>Gros bovins</t>
        </is>
      </c>
      <c r="B74" s="154" t="inlineStr">
        <is>
          <t>Export</t>
        </is>
      </c>
      <c r="C74" s="154" t="inlineStr">
        <is>
          <t>Viande bovine</t>
        </is>
      </c>
      <c r="D74" s="154" t="inlineStr">
        <is>
          <t>France</t>
        </is>
      </c>
      <c r="E74" s="154" t="inlineStr">
        <is>
          <t>2023</t>
        </is>
      </c>
      <c r="F74" s="154" t="inlineStr">
        <is>
          <t>kt</t>
        </is>
      </c>
      <c r="G74" s="154" t="inlineStr">
        <is>
          <t>Exportation de gros bovins = 11  (Agreste - Statistique Agricole Annuelle - SSP)</t>
        </is>
      </c>
      <c r="H74" s="154" t="inlineStr">
        <is>
          <t>Agreste - Statistique Agricole Annuelle - SSP</t>
        </is>
      </c>
      <c r="I74" s="154" t="inlineStr"/>
      <c r="J74" s="154" t="inlineStr">
        <is>
          <t>Volume</t>
        </is>
      </c>
      <c r="K74" s="154" t="inlineStr">
        <is>
          <t>Exportation de gros bovins</t>
        </is>
      </c>
      <c r="L74" s="154" t="inlineStr">
        <is>
          <t>Echanges - AGRESTE</t>
        </is>
      </c>
      <c r="M74" s="154" t="inlineStr">
        <is>
          <t>Très élevée</t>
        </is>
      </c>
      <c r="N74" s="154" t="n">
        <v>10.57</v>
      </c>
      <c r="O74" s="154" t="n">
        <v>0.1</v>
      </c>
    </row>
    <row r="75" ht="15" customHeight="1">
      <c r="A75" s="154" t="inlineStr">
        <is>
          <t>Carcasses, fraîches</t>
        </is>
      </c>
      <c r="B75" s="154" t="inlineStr">
        <is>
          <t>Export</t>
        </is>
      </c>
      <c r="C75" s="154" t="inlineStr">
        <is>
          <t>Viande bovine</t>
        </is>
      </c>
      <c r="D75" s="154" t="inlineStr">
        <is>
          <t>France</t>
        </is>
      </c>
      <c r="E75" s="154" t="inlineStr">
        <is>
          <t>2023</t>
        </is>
      </c>
      <c r="F75" s="154" t="inlineStr">
        <is>
          <t>kt</t>
        </is>
      </c>
      <c r="G75" s="154" t="inlineStr">
        <is>
          <t>Exportation de carcasses fraîches = 43  (Douanes - Eurostat)</t>
        </is>
      </c>
      <c r="H75" s="154" t="inlineStr">
        <is>
          <t>Douanes - Eurostat</t>
        </is>
      </c>
      <c r="I75" s="154" t="inlineStr">
        <is>
          <t>Les échanges de carcasses congelées sont négligés</t>
        </is>
      </c>
      <c r="J75" s="154" t="inlineStr">
        <is>
          <t>Volume</t>
        </is>
      </c>
      <c r="K75" s="154" t="inlineStr">
        <is>
          <t>Exportation de carcasses fraîches</t>
        </is>
      </c>
      <c r="L75" s="154" t="inlineStr">
        <is>
          <t>Echanges - Eurostat</t>
        </is>
      </c>
      <c r="M75" s="154" t="inlineStr">
        <is>
          <t>Très élevée</t>
        </is>
      </c>
      <c r="N75" s="154" t="n">
        <v>43.43</v>
      </c>
      <c r="O75" s="154" t="n">
        <v>0.1</v>
      </c>
    </row>
    <row r="76" ht="15" customHeight="1">
      <c r="A76" s="154" t="inlineStr">
        <is>
          <t>Morceaux, frais</t>
        </is>
      </c>
      <c r="B76" s="154" t="inlineStr">
        <is>
          <t>Export</t>
        </is>
      </c>
      <c r="C76" s="154" t="inlineStr">
        <is>
          <t>Viande bovine</t>
        </is>
      </c>
      <c r="D76" s="154" t="inlineStr">
        <is>
          <t>France</t>
        </is>
      </c>
      <c r="E76" s="154" t="inlineStr">
        <is>
          <t>2023</t>
        </is>
      </c>
      <c r="F76" s="154" t="inlineStr">
        <is>
          <t>kt</t>
        </is>
      </c>
      <c r="G76" s="154" t="inlineStr">
        <is>
          <t>Exportation de morceaux frais = 119  (Douanes - Eurostat)</t>
        </is>
      </c>
      <c r="H76" s="154" t="inlineStr">
        <is>
          <t>Douanes - Eurostat</t>
        </is>
      </c>
      <c r="I76" s="154" t="inlineStr"/>
      <c r="J76" s="154" t="inlineStr">
        <is>
          <t>Volume</t>
        </is>
      </c>
      <c r="K76" s="154" t="inlineStr">
        <is>
          <t>Exportation de morceaux frais</t>
        </is>
      </c>
      <c r="L76" s="154" t="inlineStr">
        <is>
          <t>Echanges - Eurostat</t>
        </is>
      </c>
      <c r="M76" s="154" t="inlineStr">
        <is>
          <t>Très élevée</t>
        </is>
      </c>
      <c r="N76" s="154" t="n">
        <v>118.81</v>
      </c>
      <c r="O76" s="154" t="n">
        <v>0.1</v>
      </c>
    </row>
    <row r="77" ht="15" customHeight="1">
      <c r="A77" s="154" t="inlineStr">
        <is>
          <t>Morceaux, congelés</t>
        </is>
      </c>
      <c r="B77" s="154" t="inlineStr">
        <is>
          <t>Export</t>
        </is>
      </c>
      <c r="C77" s="154" t="inlineStr">
        <is>
          <t>Viande bovine</t>
        </is>
      </c>
      <c r="D77" s="154" t="inlineStr">
        <is>
          <t>France</t>
        </is>
      </c>
      <c r="E77" s="154" t="inlineStr">
        <is>
          <t>2023</t>
        </is>
      </c>
      <c r="F77" s="154" t="inlineStr">
        <is>
          <t>kt</t>
        </is>
      </c>
      <c r="G77" s="154" t="inlineStr">
        <is>
          <t>Exportation de morceaux congelés = 22  (Douanes - Eurostat)</t>
        </is>
      </c>
      <c r="H77" s="154" t="inlineStr">
        <is>
          <t>Douanes - Eurostat</t>
        </is>
      </c>
      <c r="I77" s="154" t="inlineStr"/>
      <c r="J77" s="154" t="inlineStr">
        <is>
          <t>Volume</t>
        </is>
      </c>
      <c r="K77" s="154" t="inlineStr">
        <is>
          <t>Exportation de morceaux congelés</t>
        </is>
      </c>
      <c r="L77" s="154" t="inlineStr">
        <is>
          <t>Echanges - Eurostat</t>
        </is>
      </c>
      <c r="M77" s="154" t="inlineStr">
        <is>
          <t>Très élevée</t>
        </is>
      </c>
      <c r="N77" s="154" t="n">
        <v>22.21</v>
      </c>
      <c r="O77" s="154" t="n">
        <v>0.1</v>
      </c>
    </row>
    <row r="78" ht="15" customHeight="1">
      <c r="A78" s="154" t="inlineStr">
        <is>
          <t>Abats</t>
        </is>
      </c>
      <c r="B78" s="154" t="inlineStr">
        <is>
          <t>Export</t>
        </is>
      </c>
      <c r="C78" s="154" t="inlineStr">
        <is>
          <t>Viande bovine</t>
        </is>
      </c>
      <c r="D78" s="154" t="inlineStr">
        <is>
          <t>France</t>
        </is>
      </c>
      <c r="E78" s="154" t="inlineStr">
        <is>
          <t>2023</t>
        </is>
      </c>
      <c r="F78" s="154" t="inlineStr">
        <is>
          <t>kt</t>
        </is>
      </c>
      <c r="G78" s="154" t="inlineStr">
        <is>
          <t>Exportation d'abats = 39  (Douanes - Eurostat)</t>
        </is>
      </c>
      <c r="H78" s="154" t="inlineStr">
        <is>
          <t>Douanes - Eurostat</t>
        </is>
      </c>
      <c r="I78" s="154" t="inlineStr"/>
      <c r="J78" s="154" t="inlineStr">
        <is>
          <t>Volume</t>
        </is>
      </c>
      <c r="K78" s="154" t="inlineStr">
        <is>
          <t>Exportation d'abats</t>
        </is>
      </c>
      <c r="L78" s="154" t="inlineStr">
        <is>
          <t>Echanges - Eurostat</t>
        </is>
      </c>
      <c r="M78" s="154" t="inlineStr">
        <is>
          <t>Très élevée</t>
        </is>
      </c>
      <c r="N78" s="154" t="n">
        <v>38.93</v>
      </c>
      <c r="O78" s="154" t="n">
        <v>0.1</v>
      </c>
    </row>
    <row r="79" ht="15" customHeight="1">
      <c r="A79" s="154" t="inlineStr">
        <is>
          <t>C3 et alimentaire</t>
        </is>
      </c>
      <c r="B79" s="154" t="inlineStr">
        <is>
          <t>Export</t>
        </is>
      </c>
      <c r="C79" s="154" t="inlineStr">
        <is>
          <t>Viande bovine</t>
        </is>
      </c>
      <c r="D79" s="154" t="inlineStr">
        <is>
          <t>France</t>
        </is>
      </c>
      <c r="E79" s="154" t="inlineStr">
        <is>
          <t>2023</t>
        </is>
      </c>
      <c r="F79" s="154" t="inlineStr">
        <is>
          <t>kt</t>
        </is>
      </c>
      <c r="G79" s="154" t="inlineStr">
        <is>
          <t>Exportation de coproduits C3 et alimentaire = 138  (Douanes - Eurostat)</t>
        </is>
      </c>
      <c r="H79" s="154" t="inlineStr">
        <is>
          <t>Douanes - Eurostat</t>
        </is>
      </c>
      <c r="I79" s="154" t="inlineStr">
        <is>
          <t>Statistique comprenant également les ovins et caprins = extrapolation à partir de la production de C3 de chaque espèce</t>
        </is>
      </c>
      <c r="J79" s="154" t="inlineStr">
        <is>
          <t>Volume</t>
        </is>
      </c>
      <c r="K79" s="154" t="inlineStr">
        <is>
          <t>Exportation de coproduits C3 et alimentaire</t>
        </is>
      </c>
      <c r="L79" s="154" t="inlineStr">
        <is>
          <t>Echanges - Eurostat</t>
        </is>
      </c>
      <c r="M79" s="154" t="inlineStr">
        <is>
          <t>Moyenne</t>
        </is>
      </c>
      <c r="N79" s="154" t="n">
        <v>138.02</v>
      </c>
      <c r="O79" s="154" t="n">
        <v>0.1</v>
      </c>
    </row>
    <row r="80" ht="15" customHeight="1">
      <c r="A80" s="154" t="inlineStr">
        <is>
          <t>Farines animales</t>
        </is>
      </c>
      <c r="B80" s="154" t="inlineStr">
        <is>
          <t>Energie</t>
        </is>
      </c>
      <c r="C80" s="154" t="inlineStr">
        <is>
          <t>Viande bovine</t>
        </is>
      </c>
      <c r="D80" s="154" t="inlineStr">
        <is>
          <t>France</t>
        </is>
      </c>
      <c r="E80" s="154" t="inlineStr">
        <is>
          <t>2023</t>
        </is>
      </c>
      <c r="F80" s="154" t="inlineStr">
        <is>
          <t>kt</t>
        </is>
      </c>
      <c r="G80" s="154" t="inlineStr">
        <is>
          <t>Valorisation des farines animales en énergie = 62  (SIFCO)</t>
        </is>
      </c>
      <c r="H80" s="154" t="inlineStr">
        <is>
          <t>SIFCO</t>
        </is>
      </c>
      <c r="I80" s="154" t="inlineStr">
        <is>
          <t>Statistique comprenant également les autres espèces ainsi que les exportations = extrapolation à partir de la production de C3 de chaque espèce et des exportations tous débouchés confondus</t>
        </is>
      </c>
      <c r="J80" s="154" t="inlineStr">
        <is>
          <t>Volume</t>
        </is>
      </c>
      <c r="K80" s="154" t="inlineStr">
        <is>
          <t>Valorisation des farines animales en énergie</t>
        </is>
      </c>
      <c r="L80" s="154" t="inlineStr">
        <is>
          <t>Coproduits - SIFCO</t>
        </is>
      </c>
      <c r="M80" s="154" t="inlineStr">
        <is>
          <t>Très faible</t>
        </is>
      </c>
      <c r="N80" s="154" t="n">
        <v>62.26</v>
      </c>
      <c r="O80" s="154" t="n">
        <v>0.1</v>
      </c>
    </row>
    <row r="81" ht="15" customHeight="1">
      <c r="A81" s="154" t="inlineStr">
        <is>
          <t>Farines animales</t>
        </is>
      </c>
      <c r="B81" s="154" t="inlineStr">
        <is>
          <t>Fertilisation</t>
        </is>
      </c>
      <c r="C81" s="154" t="inlineStr">
        <is>
          <t>Viande bovine</t>
        </is>
      </c>
      <c r="D81" s="154" t="inlineStr">
        <is>
          <t>France</t>
        </is>
      </c>
      <c r="E81" s="154" t="inlineStr">
        <is>
          <t>2023</t>
        </is>
      </c>
      <c r="F81" s="154" t="inlineStr">
        <is>
          <t>kt</t>
        </is>
      </c>
      <c r="G81" s="154" t="inlineStr">
        <is>
          <t>Valorisation des farines animales en fertilisation = 19  (SIFCO)</t>
        </is>
      </c>
      <c r="H81" s="154" t="inlineStr">
        <is>
          <t>SIFCO</t>
        </is>
      </c>
      <c r="I81" s="154" t="inlineStr">
        <is>
          <t>Statistique comprenant également les autres espèces ainsi que les exportations = extrapolation à partir de la production de C3 de chaque espèce et des exportations tous débouchés confondus</t>
        </is>
      </c>
      <c r="J81" s="154" t="inlineStr">
        <is>
          <t>Volume</t>
        </is>
      </c>
      <c r="K81" s="154" t="inlineStr">
        <is>
          <t>Valorisation des farines animales en fertilisation</t>
        </is>
      </c>
      <c r="L81" s="154" t="inlineStr">
        <is>
          <t>Coproduits - SIFCO</t>
        </is>
      </c>
      <c r="M81" s="154" t="inlineStr">
        <is>
          <t>Très faible</t>
        </is>
      </c>
      <c r="N81" s="154" t="n">
        <v>19.1</v>
      </c>
      <c r="O81" s="154" t="n">
        <v>0.1</v>
      </c>
    </row>
    <row r="82" ht="15" customHeight="1">
      <c r="A82" s="154" t="inlineStr">
        <is>
          <t>Graisses animales</t>
        </is>
      </c>
      <c r="B82" s="154" t="inlineStr">
        <is>
          <t>Energie</t>
        </is>
      </c>
      <c r="C82" s="154" t="inlineStr">
        <is>
          <t>Viande bovine</t>
        </is>
      </c>
      <c r="D82" s="154" t="inlineStr">
        <is>
          <t>France</t>
        </is>
      </c>
      <c r="E82" s="154" t="inlineStr">
        <is>
          <t>2023</t>
        </is>
      </c>
      <c r="F82" s="154" t="inlineStr">
        <is>
          <t>kt</t>
        </is>
      </c>
      <c r="G82" s="154" t="inlineStr">
        <is>
          <t>Valorisation des graisses animales en énergie = 31  (SIFCO)</t>
        </is>
      </c>
      <c r="H82" s="154" t="inlineStr">
        <is>
          <t>SIFCO</t>
        </is>
      </c>
      <c r="I82" s="154" t="inlineStr">
        <is>
          <t>Statistique comprenant également les autres espèces ainsi que les exportations = extrapolation à partir de la production de C3 de chaque espèce et des exportations tous débouchés confondus</t>
        </is>
      </c>
      <c r="J82" s="154" t="inlineStr">
        <is>
          <t>Volume</t>
        </is>
      </c>
      <c r="K82" s="154" t="inlineStr">
        <is>
          <t>Valorisation des graisses animales en énergie</t>
        </is>
      </c>
      <c r="L82" s="154" t="inlineStr">
        <is>
          <t>Coproduits - SIFCO</t>
        </is>
      </c>
      <c r="M82" s="154" t="inlineStr">
        <is>
          <t>Très faible</t>
        </is>
      </c>
      <c r="N82" s="154" t="n">
        <v>30.66</v>
      </c>
      <c r="O82" s="154" t="n">
        <v>0.1</v>
      </c>
    </row>
    <row r="83" ht="15" customHeight="1">
      <c r="A83" s="154" t="inlineStr">
        <is>
          <t>Protéines animales transformées</t>
        </is>
      </c>
      <c r="B83" s="154" t="inlineStr">
        <is>
          <t>Alimentation animale rente</t>
        </is>
      </c>
      <c r="C83" s="154" t="inlineStr">
        <is>
          <t>Viande bovine</t>
        </is>
      </c>
      <c r="D83" s="154" t="inlineStr">
        <is>
          <t>France</t>
        </is>
      </c>
      <c r="E83" s="154" t="inlineStr">
        <is>
          <t>2023</t>
        </is>
      </c>
      <c r="F83" s="154" t="inlineStr">
        <is>
          <t>kt</t>
        </is>
      </c>
      <c r="G83" s="154" t="inlineStr">
        <is>
          <t>Valorisation des PAT en alimentation animale rente = 3  (SIFCO)</t>
        </is>
      </c>
      <c r="H83" s="154" t="inlineStr">
        <is>
          <t>SIFCO</t>
        </is>
      </c>
      <c r="I83" s="154" t="inlineStr">
        <is>
          <t>Statistique comprenant également les autres espèces ainsi que les exportations = extrapolation à partir de la production de C3 de chaque espèce et des exportations tous débouchés confondus</t>
        </is>
      </c>
      <c r="J83" s="154" t="inlineStr">
        <is>
          <t>Volume</t>
        </is>
      </c>
      <c r="K83" s="154" t="inlineStr">
        <is>
          <t>Valorisation des PAT en alimentation animale rente</t>
        </is>
      </c>
      <c r="L83" s="154" t="inlineStr">
        <is>
          <t>Coproduits - SIFCO</t>
        </is>
      </c>
      <c r="M83" s="154" t="inlineStr">
        <is>
          <t>Très faible</t>
        </is>
      </c>
      <c r="N83" s="154" t="n">
        <v>3.17</v>
      </c>
      <c r="O83" s="154" t="n">
        <v>0.1</v>
      </c>
    </row>
    <row r="84" ht="15" customHeight="1">
      <c r="A84" s="154" t="inlineStr">
        <is>
          <t>Protéines animales transformées</t>
        </is>
      </c>
      <c r="B84" s="154" t="inlineStr">
        <is>
          <t>Petfood</t>
        </is>
      </c>
      <c r="C84" s="154" t="inlineStr">
        <is>
          <t>Viande bovine</t>
        </is>
      </c>
      <c r="D84" s="154" t="inlineStr">
        <is>
          <t>France</t>
        </is>
      </c>
      <c r="E84" s="154" t="inlineStr">
        <is>
          <t>2023</t>
        </is>
      </c>
      <c r="F84" s="154" t="inlineStr">
        <is>
          <t>kt</t>
        </is>
      </c>
      <c r="G84" s="154" t="inlineStr">
        <is>
          <t>Valorisation des PAT en petfood = 67  (SIFCO)</t>
        </is>
      </c>
      <c r="H84" s="154" t="inlineStr">
        <is>
          <t>SIFCO</t>
        </is>
      </c>
      <c r="I84" s="154" t="inlineStr">
        <is>
          <t>Statistique comprenant également les autres espèces ainsi que les exportations = extrapolation à partir de la production de C3 de chaque espèce et des exportations tous débouchés confondus</t>
        </is>
      </c>
      <c r="J84" s="154" t="inlineStr">
        <is>
          <t>Volume</t>
        </is>
      </c>
      <c r="K84" s="154" t="inlineStr">
        <is>
          <t>Valorisation des PAT en petfood</t>
        </is>
      </c>
      <c r="L84" s="154" t="inlineStr">
        <is>
          <t>Coproduits - SIFCO</t>
        </is>
      </c>
      <c r="M84" s="154" t="inlineStr">
        <is>
          <t>Très faible</t>
        </is>
      </c>
      <c r="N84" s="154" t="n">
        <v>66.61</v>
      </c>
      <c r="O84" s="154" t="n">
        <v>0.1</v>
      </c>
    </row>
    <row r="85" ht="15" customHeight="1">
      <c r="A85" s="154" t="inlineStr">
        <is>
          <t>Protéines animales transformées</t>
        </is>
      </c>
      <c r="B85" s="154" t="inlineStr">
        <is>
          <t>Aquaculture</t>
        </is>
      </c>
      <c r="C85" s="154" t="inlineStr">
        <is>
          <t>Viande bovine</t>
        </is>
      </c>
      <c r="D85" s="154" t="inlineStr">
        <is>
          <t>France</t>
        </is>
      </c>
      <c r="E85" s="154" t="inlineStr">
        <is>
          <t>2023</t>
        </is>
      </c>
      <c r="F85" s="154" t="inlineStr">
        <is>
          <t>kt</t>
        </is>
      </c>
      <c r="G85" s="154" t="inlineStr">
        <is>
          <t>Valorisation des PAT en aquaculture = 4  (SIFCO)</t>
        </is>
      </c>
      <c r="H85" s="154" t="inlineStr">
        <is>
          <t>SIFCO</t>
        </is>
      </c>
      <c r="I85" s="154" t="inlineStr">
        <is>
          <t>Statistique comprenant également les autres espèces ainsi que les exportations = extrapolation à partir de la production de C3 de chaque espèce et des exportations tous débouchés confondus</t>
        </is>
      </c>
      <c r="J85" s="154" t="inlineStr">
        <is>
          <t>Volume</t>
        </is>
      </c>
      <c r="K85" s="154" t="inlineStr">
        <is>
          <t>Valorisation des PAT en aquaculture</t>
        </is>
      </c>
      <c r="L85" s="154" t="inlineStr">
        <is>
          <t>Coproduits - SIFCO</t>
        </is>
      </c>
      <c r="M85" s="154" t="inlineStr">
        <is>
          <t>Très faible</t>
        </is>
      </c>
      <c r="N85" s="154" t="n">
        <v>3.78</v>
      </c>
      <c r="O85" s="154" t="n">
        <v>0.1</v>
      </c>
    </row>
    <row r="86" ht="15" customHeight="1">
      <c r="A86" s="154" t="inlineStr">
        <is>
          <t>Protéines animales transformées</t>
        </is>
      </c>
      <c r="B86" s="154" t="inlineStr">
        <is>
          <t>Energie</t>
        </is>
      </c>
      <c r="C86" s="154" t="inlineStr">
        <is>
          <t>Viande bovine</t>
        </is>
      </c>
      <c r="D86" s="154" t="inlineStr">
        <is>
          <t>France</t>
        </is>
      </c>
      <c r="E86" s="154" t="inlineStr">
        <is>
          <t>2023</t>
        </is>
      </c>
      <c r="F86" s="154" t="inlineStr">
        <is>
          <t>kt</t>
        </is>
      </c>
      <c r="G86" s="154" t="inlineStr">
        <is>
          <t>Valorisation des PAT en énergie = 0  (SIFCO)</t>
        </is>
      </c>
      <c r="H86" s="154" t="inlineStr">
        <is>
          <t>SIFCO</t>
        </is>
      </c>
      <c r="I86" s="154" t="inlineStr">
        <is>
          <t>Statistique comprenant également les autres espèces ainsi que les exportations = extrapolation à partir de la production de C3 de chaque espèce et des exportations tous débouchés confondus</t>
        </is>
      </c>
      <c r="J86" s="154" t="inlineStr">
        <is>
          <t>Volume</t>
        </is>
      </c>
      <c r="K86" s="154" t="inlineStr">
        <is>
          <t>Valorisation des PAT en énergie</t>
        </is>
      </c>
      <c r="L86" s="154" t="inlineStr">
        <is>
          <t>Coproduits - SIFCO</t>
        </is>
      </c>
      <c r="M86" s="154" t="inlineStr">
        <is>
          <t>Très faible</t>
        </is>
      </c>
      <c r="N86" s="154" t="n">
        <v>0.15</v>
      </c>
      <c r="O86" s="154" t="n">
        <v>0.1</v>
      </c>
    </row>
    <row r="87" ht="15" customHeight="1">
      <c r="A87" s="154" t="inlineStr">
        <is>
          <t>Protéines animales transformées</t>
        </is>
      </c>
      <c r="B87" s="154" t="inlineStr">
        <is>
          <t>Fertilisation</t>
        </is>
      </c>
      <c r="C87" s="154" t="inlineStr">
        <is>
          <t>Viande bovine</t>
        </is>
      </c>
      <c r="D87" s="154" t="inlineStr">
        <is>
          <t>France</t>
        </is>
      </c>
      <c r="E87" s="154" t="inlineStr">
        <is>
          <t>2023</t>
        </is>
      </c>
      <c r="F87" s="154" t="inlineStr">
        <is>
          <t>kt</t>
        </is>
      </c>
      <c r="G87" s="154" t="inlineStr">
        <is>
          <t>Valorisation des PAT en fertilisation = 2  (SIFCO)</t>
        </is>
      </c>
      <c r="H87" s="154" t="inlineStr">
        <is>
          <t>SIFCO</t>
        </is>
      </c>
      <c r="I87" s="154" t="inlineStr">
        <is>
          <t>Statistique comprenant également les autres espèces ainsi que les exportations = extrapolation à partir de la production de C3 de chaque espèce et des exportations tous débouchés confondus</t>
        </is>
      </c>
      <c r="J87" s="154" t="inlineStr">
        <is>
          <t>Volume</t>
        </is>
      </c>
      <c r="K87" s="154" t="inlineStr">
        <is>
          <t>Valorisation des PAT en fertilisation</t>
        </is>
      </c>
      <c r="L87" s="154" t="inlineStr">
        <is>
          <t>Coproduits - SIFCO</t>
        </is>
      </c>
      <c r="M87" s="154" t="inlineStr">
        <is>
          <t>Très faible</t>
        </is>
      </c>
      <c r="N87" s="154" t="n">
        <v>1.71</v>
      </c>
      <c r="O87" s="154" t="n">
        <v>0.1</v>
      </c>
    </row>
    <row r="88" ht="15" customHeight="1">
      <c r="A88" s="154" t="inlineStr">
        <is>
          <t>Protéines animales transformées</t>
        </is>
      </c>
      <c r="B88" s="154" t="inlineStr">
        <is>
          <t>Autres industries</t>
        </is>
      </c>
      <c r="C88" s="154" t="inlineStr">
        <is>
          <t>Viande bovine</t>
        </is>
      </c>
      <c r="D88" s="154" t="inlineStr">
        <is>
          <t>France</t>
        </is>
      </c>
      <c r="E88" s="154" t="inlineStr">
        <is>
          <t>2023</t>
        </is>
      </c>
      <c r="F88" s="154" t="inlineStr">
        <is>
          <t>kt</t>
        </is>
      </c>
      <c r="G88" s="154" t="inlineStr">
        <is>
          <t>Valorisation des PAT par les autres industries = 0  (SIFCO)</t>
        </is>
      </c>
      <c r="H88" s="154" t="inlineStr">
        <is>
          <t>SIFCO</t>
        </is>
      </c>
      <c r="I88" s="154" t="inlineStr">
        <is>
          <t>Statistique comprenant également les autres espèces ainsi que les exportations = extrapolation à partir de la production de C3 de chaque espèce et des exportations tous débouchés confondus</t>
        </is>
      </c>
      <c r="J88" s="154" t="inlineStr">
        <is>
          <t>Volume</t>
        </is>
      </c>
      <c r="K88" s="154" t="inlineStr">
        <is>
          <t>Valorisation des PAT par les autres industries</t>
        </is>
      </c>
      <c r="L88" s="154" t="inlineStr">
        <is>
          <t>Coproduits - SIFCO</t>
        </is>
      </c>
      <c r="M88" s="154" t="inlineStr">
        <is>
          <t>Très faible</t>
        </is>
      </c>
      <c r="N88" s="154" t="n">
        <v>0.16</v>
      </c>
      <c r="O88" s="154" t="n">
        <v>0.1</v>
      </c>
    </row>
    <row r="89" ht="15" customHeight="1">
      <c r="A89" s="154" t="inlineStr">
        <is>
          <t>Protéines animales transformées</t>
        </is>
      </c>
      <c r="B89" s="154" t="inlineStr">
        <is>
          <t>Autres usages (ou usages inconnus)</t>
        </is>
      </c>
      <c r="C89" s="154" t="inlineStr">
        <is>
          <t>Viande bovine</t>
        </is>
      </c>
      <c r="D89" s="154" t="inlineStr">
        <is>
          <t>France</t>
        </is>
      </c>
      <c r="E89" s="154" t="inlineStr">
        <is>
          <t>2023</t>
        </is>
      </c>
      <c r="F89" s="154" t="inlineStr">
        <is>
          <t>kt</t>
        </is>
      </c>
      <c r="G89" s="154" t="inlineStr">
        <is>
          <t>Valorisation des PAT pour d'autres usages = 4  (SIFCO)</t>
        </is>
      </c>
      <c r="H89" s="154" t="inlineStr">
        <is>
          <t>SIFCO</t>
        </is>
      </c>
      <c r="I89" s="154" t="inlineStr">
        <is>
          <t>Statistique comprenant également les autres espèces ainsi que les exportations = extrapolation à partir de la production de C3 de chaque espèce et des exportations tous débouchés confondus</t>
        </is>
      </c>
      <c r="J89" s="154" t="inlineStr">
        <is>
          <t>Volume</t>
        </is>
      </c>
      <c r="K89" s="154" t="inlineStr">
        <is>
          <t>Valorisation des PAT pour d'autres usages</t>
        </is>
      </c>
      <c r="L89" s="154" t="inlineStr">
        <is>
          <t>Coproduits - SIFCO</t>
        </is>
      </c>
      <c r="M89" s="154" t="inlineStr">
        <is>
          <t>Très faible</t>
        </is>
      </c>
      <c r="N89" s="154" t="n">
        <v>4.08</v>
      </c>
      <c r="O89" s="154" t="n">
        <v>0.1</v>
      </c>
    </row>
    <row r="90" ht="15" customHeight="1">
      <c r="A90" s="154" t="inlineStr">
        <is>
          <t>Protéines animales transformées</t>
        </is>
      </c>
      <c r="B90" s="154" t="inlineStr">
        <is>
          <t>Autres IAA</t>
        </is>
      </c>
      <c r="C90" s="154" t="inlineStr">
        <is>
          <t>Viande bovine</t>
        </is>
      </c>
      <c r="D90" s="154" t="inlineStr">
        <is>
          <t>France</t>
        </is>
      </c>
      <c r="E90" s="154" t="inlineStr">
        <is>
          <t>2023</t>
        </is>
      </c>
      <c r="F90" s="154" t="inlineStr">
        <is>
          <t>kt</t>
        </is>
      </c>
      <c r="G90" s="154" t="inlineStr">
        <is>
          <t>Valorisation des PAT par les autres IAA = 5  (SIFCO)</t>
        </is>
      </c>
      <c r="H90" s="154" t="inlineStr">
        <is>
          <t>SIFCO</t>
        </is>
      </c>
      <c r="I90" s="154" t="inlineStr">
        <is>
          <t>Statistique comprenant également les autres espèces ainsi que les exportations = extrapolation à partir de la production de C3 de chaque espèce et des exportations tous débouchés confondus</t>
        </is>
      </c>
      <c r="J90" s="154" t="inlineStr">
        <is>
          <t>Volume</t>
        </is>
      </c>
      <c r="K90" s="154" t="inlineStr">
        <is>
          <t>Valorisation des PAT par les autres IAA</t>
        </is>
      </c>
      <c r="L90" s="154" t="inlineStr">
        <is>
          <t>Coproduits - SIFCO</t>
        </is>
      </c>
      <c r="M90" s="154" t="inlineStr">
        <is>
          <t>Très faible</t>
        </is>
      </c>
      <c r="N90" s="154" t="n">
        <v>5.27</v>
      </c>
      <c r="O90" s="154" t="n">
        <v>0.1</v>
      </c>
    </row>
    <row r="91" ht="15" customHeight="1">
      <c r="A91" s="154" t="inlineStr">
        <is>
          <t>Corps gras animaux</t>
        </is>
      </c>
      <c r="B91" s="154" t="inlineStr">
        <is>
          <t>Alimentation animale rente</t>
        </is>
      </c>
      <c r="C91" s="154" t="inlineStr">
        <is>
          <t>Viande bovine</t>
        </is>
      </c>
      <c r="D91" s="154" t="inlineStr">
        <is>
          <t>France</t>
        </is>
      </c>
      <c r="E91" s="154" t="inlineStr">
        <is>
          <t>2023</t>
        </is>
      </c>
      <c r="F91" s="154" t="inlineStr">
        <is>
          <t>kt</t>
        </is>
      </c>
      <c r="G91" s="154" t="inlineStr">
        <is>
          <t>Valorisation des CGA en alimentation animale rente = 3  (SIFCO)</t>
        </is>
      </c>
      <c r="H91" s="154" t="inlineStr">
        <is>
          <t>SIFCO</t>
        </is>
      </c>
      <c r="I91" s="154" t="inlineStr">
        <is>
          <t>Statistique comprenant également les autres espèces ainsi que les exportations = extrapolation à partir de la production de C3 de chaque espèce et des exportations tous débouchés confondus</t>
        </is>
      </c>
      <c r="J91" s="154" t="inlineStr">
        <is>
          <t>Volume</t>
        </is>
      </c>
      <c r="K91" s="154" t="inlineStr">
        <is>
          <t>Valorisation des CGA en alimentation animale rente</t>
        </is>
      </c>
      <c r="L91" s="154" t="inlineStr">
        <is>
          <t>Coproduits - SIFCO</t>
        </is>
      </c>
      <c r="M91" s="154" t="inlineStr">
        <is>
          <t>Très faible</t>
        </is>
      </c>
      <c r="N91" s="154" t="n">
        <v>2.98</v>
      </c>
      <c r="O91" s="154" t="n">
        <v>0.1</v>
      </c>
    </row>
    <row r="92" ht="15" customHeight="1">
      <c r="A92" s="154" t="inlineStr">
        <is>
          <t>Corps gras animaux</t>
        </is>
      </c>
      <c r="B92" s="154" t="inlineStr">
        <is>
          <t>Petfood</t>
        </is>
      </c>
      <c r="C92" s="154" t="inlineStr">
        <is>
          <t>Viande bovine</t>
        </is>
      </c>
      <c r="D92" s="154" t="inlineStr">
        <is>
          <t>France</t>
        </is>
      </c>
      <c r="E92" s="154" t="inlineStr">
        <is>
          <t>2023</t>
        </is>
      </c>
      <c r="F92" s="154" t="inlineStr">
        <is>
          <t>kt</t>
        </is>
      </c>
      <c r="G92" s="154" t="inlineStr">
        <is>
          <t>Valorisation des CGA en petfood = 5  (SIFCO)</t>
        </is>
      </c>
      <c r="H92" s="154" t="inlineStr">
        <is>
          <t>SIFCO</t>
        </is>
      </c>
      <c r="I92" s="154" t="inlineStr">
        <is>
          <t>Statistique comprenant également les autres espèces ainsi que les exportations = extrapolation à partir de la production de C3 de chaque espèce et des exportations tous débouchés confondus</t>
        </is>
      </c>
      <c r="J92" s="154" t="inlineStr">
        <is>
          <t>Volume</t>
        </is>
      </c>
      <c r="K92" s="154" t="inlineStr">
        <is>
          <t>Valorisation des CGA en petfood</t>
        </is>
      </c>
      <c r="L92" s="154" t="inlineStr">
        <is>
          <t>Coproduits - SIFCO</t>
        </is>
      </c>
      <c r="M92" s="154" t="inlineStr">
        <is>
          <t>Très faible</t>
        </is>
      </c>
      <c r="N92" s="154" t="n">
        <v>5.05</v>
      </c>
      <c r="O92" s="154" t="n">
        <v>0.1</v>
      </c>
    </row>
    <row r="93" ht="15" customHeight="1">
      <c r="A93" s="154" t="inlineStr">
        <is>
          <t>Corps gras animaux</t>
        </is>
      </c>
      <c r="B93" s="154" t="inlineStr">
        <is>
          <t>Aquaculture</t>
        </is>
      </c>
      <c r="C93" s="154" t="inlineStr">
        <is>
          <t>Viande bovine</t>
        </is>
      </c>
      <c r="D93" s="154" t="inlineStr">
        <is>
          <t>France</t>
        </is>
      </c>
      <c r="E93" s="154" t="inlineStr">
        <is>
          <t>2023</t>
        </is>
      </c>
      <c r="F93" s="154" t="inlineStr">
        <is>
          <t>kt</t>
        </is>
      </c>
      <c r="G93" s="154" t="inlineStr">
        <is>
          <t>Valorisation des CGA en aquaculture = 0  (SIFCO)</t>
        </is>
      </c>
      <c r="H93" s="154" t="inlineStr">
        <is>
          <t>SIFCO</t>
        </is>
      </c>
      <c r="I93" s="154" t="inlineStr">
        <is>
          <t>Statistique comprenant également les autres espèces ainsi que les exportations = extrapolation à partir de la production de C3 de chaque espèce et des exportations tous débouchés confondus</t>
        </is>
      </c>
      <c r="J93" s="154" t="inlineStr">
        <is>
          <t>Volume</t>
        </is>
      </c>
      <c r="K93" s="154" t="inlineStr">
        <is>
          <t>Valorisation des CGA en aquaculture</t>
        </is>
      </c>
      <c r="L93" s="154" t="inlineStr">
        <is>
          <t>Coproduits - SIFCO</t>
        </is>
      </c>
      <c r="M93" s="154" t="inlineStr">
        <is>
          <t>Très faible</t>
        </is>
      </c>
      <c r="N93" s="154" t="n">
        <v>0.4</v>
      </c>
      <c r="O93" s="154" t="n">
        <v>0.1</v>
      </c>
    </row>
    <row r="94" ht="15" customHeight="1">
      <c r="A94" s="154" t="inlineStr">
        <is>
          <t>Corps gras animaux</t>
        </is>
      </c>
      <c r="B94" s="154" t="inlineStr">
        <is>
          <t>Energie</t>
        </is>
      </c>
      <c r="C94" s="154" t="inlineStr">
        <is>
          <t>Viande bovine</t>
        </is>
      </c>
      <c r="D94" s="154" t="inlineStr">
        <is>
          <t>France</t>
        </is>
      </c>
      <c r="E94" s="154" t="inlineStr">
        <is>
          <t>2023</t>
        </is>
      </c>
      <c r="F94" s="154" t="inlineStr">
        <is>
          <t>kt</t>
        </is>
      </c>
      <c r="G94" s="154" t="inlineStr">
        <is>
          <t>Valorisation des CGA en énergie = 15  (SIFCO)</t>
        </is>
      </c>
      <c r="H94" s="154" t="inlineStr">
        <is>
          <t>SIFCO</t>
        </is>
      </c>
      <c r="I94" s="154" t="inlineStr">
        <is>
          <t>Statistique comprenant également les autres espèces ainsi que les exportations = extrapolation à partir de la production de C3 de chaque espèce et des exportations tous débouchés confondus</t>
        </is>
      </c>
      <c r="J94" s="154" t="inlineStr">
        <is>
          <t>Volume</t>
        </is>
      </c>
      <c r="K94" s="154" t="inlineStr">
        <is>
          <t>Valorisation des CGA en énergie</t>
        </is>
      </c>
      <c r="L94" s="154" t="inlineStr">
        <is>
          <t>Coproduits - SIFCO</t>
        </is>
      </c>
      <c r="M94" s="154" t="inlineStr">
        <is>
          <t>Très faible</t>
        </is>
      </c>
      <c r="N94" s="154" t="n">
        <v>15.28</v>
      </c>
      <c r="O94" s="154" t="n">
        <v>0.1</v>
      </c>
    </row>
    <row r="95" ht="15" customHeight="1">
      <c r="A95" s="154" t="inlineStr">
        <is>
          <t>Corps gras animaux</t>
        </is>
      </c>
      <c r="B95" s="154" t="inlineStr">
        <is>
          <t>Autres industries</t>
        </is>
      </c>
      <c r="C95" s="154" t="inlineStr">
        <is>
          <t>Viande bovine</t>
        </is>
      </c>
      <c r="D95" s="154" t="inlineStr">
        <is>
          <t>France</t>
        </is>
      </c>
      <c r="E95" s="154" t="inlineStr">
        <is>
          <t>2023</t>
        </is>
      </c>
      <c r="F95" s="154" t="inlineStr">
        <is>
          <t>kt</t>
        </is>
      </c>
      <c r="G95" s="154" t="inlineStr">
        <is>
          <t>Valorisation des CGA par les autres industries = 7  (SIFCO)</t>
        </is>
      </c>
      <c r="H95" s="154" t="inlineStr">
        <is>
          <t>SIFCO</t>
        </is>
      </c>
      <c r="I95" s="154" t="inlineStr">
        <is>
          <t>Statistique comprenant également les autres espèces ainsi que les exportations = extrapolation à partir de la production de C3 de chaque espèce et des exportations tous débouchés confondus</t>
        </is>
      </c>
      <c r="J95" s="154" t="inlineStr">
        <is>
          <t>Volume</t>
        </is>
      </c>
      <c r="K95" s="154" t="inlineStr">
        <is>
          <t>Valorisation des CGA par les autres industries</t>
        </is>
      </c>
      <c r="L95" s="154" t="inlineStr">
        <is>
          <t>Coproduits - SIFCO</t>
        </is>
      </c>
      <c r="M95" s="154" t="inlineStr">
        <is>
          <t>Très faible</t>
        </is>
      </c>
      <c r="N95" s="154" t="n">
        <v>7.05</v>
      </c>
      <c r="O95" s="154" t="n">
        <v>0.1</v>
      </c>
    </row>
    <row r="96" ht="15" customHeight="1">
      <c r="A96" s="154" t="inlineStr">
        <is>
          <t>Corps gras animaux</t>
        </is>
      </c>
      <c r="B96" s="154" t="inlineStr">
        <is>
          <t>Autres usages (ou usages inconnus)</t>
        </is>
      </c>
      <c r="C96" s="154" t="inlineStr">
        <is>
          <t>Viande bovine</t>
        </is>
      </c>
      <c r="D96" s="154" t="inlineStr">
        <is>
          <t>France</t>
        </is>
      </c>
      <c r="E96" s="154" t="inlineStr">
        <is>
          <t>2023</t>
        </is>
      </c>
      <c r="F96" s="154" t="inlineStr">
        <is>
          <t>kt</t>
        </is>
      </c>
      <c r="G96" s="154" t="inlineStr">
        <is>
          <t>Valorisation des CGA pour d'autres usages = 0  (SIFCO)</t>
        </is>
      </c>
      <c r="H96" s="154" t="inlineStr">
        <is>
          <t>SIFCO</t>
        </is>
      </c>
      <c r="I96" s="154" t="inlineStr">
        <is>
          <t>Statistique comprenant également les autres espèces ainsi que les exportations = extrapolation à partir de la production de C3 de chaque espèce et des exportations tous débouchés confondus</t>
        </is>
      </c>
      <c r="J96" s="154" t="inlineStr">
        <is>
          <t>Volume</t>
        </is>
      </c>
      <c r="K96" s="154" t="inlineStr">
        <is>
          <t>Valorisation des CGA pour d'autres usages</t>
        </is>
      </c>
      <c r="L96" s="154" t="inlineStr">
        <is>
          <t>Coproduits - SIFCO</t>
        </is>
      </c>
      <c r="M96" s="154" t="inlineStr">
        <is>
          <t>Très faible</t>
        </is>
      </c>
      <c r="N96" s="154" t="n">
        <v>0.09</v>
      </c>
      <c r="O96" s="154" t="n">
        <v>0.1</v>
      </c>
    </row>
    <row r="97" ht="15" customHeight="1">
      <c r="A97" s="154" t="inlineStr">
        <is>
          <t>Corps gras animaux</t>
        </is>
      </c>
      <c r="B97" s="154" t="inlineStr">
        <is>
          <t>Autres IAA</t>
        </is>
      </c>
      <c r="C97" s="154" t="inlineStr">
        <is>
          <t>Viande bovine</t>
        </is>
      </c>
      <c r="D97" s="154" t="inlineStr">
        <is>
          <t>France</t>
        </is>
      </c>
      <c r="E97" s="154" t="inlineStr">
        <is>
          <t>2023</t>
        </is>
      </c>
      <c r="F97" s="154" t="inlineStr">
        <is>
          <t>kt</t>
        </is>
      </c>
      <c r="G97" s="154" t="inlineStr">
        <is>
          <t>Valorisation des CGA par les autres IAA = 1  (SIFCO)</t>
        </is>
      </c>
      <c r="H97" s="154" t="inlineStr">
        <is>
          <t>SIFCO</t>
        </is>
      </c>
      <c r="I97" s="154" t="inlineStr">
        <is>
          <t>Statistique comprenant également les autres espèces ainsi que les exportations = extrapolation à partir de la production de C3 de chaque espèce et des exportations tous débouchés confondus</t>
        </is>
      </c>
      <c r="J97" s="154" t="inlineStr">
        <is>
          <t>Volume</t>
        </is>
      </c>
      <c r="K97" s="154" t="inlineStr">
        <is>
          <t>Valorisation des CGA par les autres IAA</t>
        </is>
      </c>
      <c r="L97" s="154" t="inlineStr">
        <is>
          <t>Coproduits - SIFCO</t>
        </is>
      </c>
      <c r="M97" s="154" t="inlineStr">
        <is>
          <t>Très faible</t>
        </is>
      </c>
      <c r="N97" s="154" t="n">
        <v>1.48</v>
      </c>
      <c r="O97" s="154" t="n">
        <v>0.1</v>
      </c>
    </row>
    <row r="98" ht="15" customHeight="1">
      <c r="A98" s="154" t="inlineStr">
        <is>
          <t>Abattage / découpe</t>
        </is>
      </c>
      <c r="B98" s="154" t="inlineStr">
        <is>
          <t>Morceaux, frais</t>
        </is>
      </c>
      <c r="C98" s="154" t="inlineStr">
        <is>
          <t>Viande bovine</t>
        </is>
      </c>
      <c r="D98" s="154" t="inlineStr">
        <is>
          <t>France</t>
        </is>
      </c>
      <c r="E98" s="154" t="inlineStr">
        <is>
          <t>2023</t>
        </is>
      </c>
      <c r="F98" s="154" t="inlineStr">
        <is>
          <t>kt</t>
        </is>
      </c>
      <c r="G98" s="154" t="inlineStr">
        <is>
          <t>Production de morceaux frais = 395  (Prodcom - Eurostat)</t>
        </is>
      </c>
      <c r="H98" s="154" t="inlineStr">
        <is>
          <t>Prodcom - Eurostat</t>
        </is>
      </c>
      <c r="I98" s="154" t="inlineStr"/>
      <c r="J98" s="154" t="inlineStr">
        <is>
          <t>Volume</t>
        </is>
      </c>
      <c r="K98" s="154" t="inlineStr">
        <is>
          <t>Production de morceaux frais</t>
        </is>
      </c>
      <c r="L98" s="154" t="inlineStr">
        <is>
          <t>Production - PRODCOM</t>
        </is>
      </c>
      <c r="M98" s="154" t="inlineStr">
        <is>
          <t>Elevée</t>
        </is>
      </c>
      <c r="N98" s="154" t="n">
        <v>395.41</v>
      </c>
      <c r="O98" s="154" t="n">
        <v>0.1</v>
      </c>
    </row>
    <row r="99" ht="15" customHeight="1">
      <c r="A99" s="154" t="inlineStr">
        <is>
          <t>Abattage / découpe</t>
        </is>
      </c>
      <c r="B99" s="154" t="inlineStr">
        <is>
          <t>Morceaux, congelés</t>
        </is>
      </c>
      <c r="C99" s="154" t="inlineStr">
        <is>
          <t>Viande bovine</t>
        </is>
      </c>
      <c r="D99" s="154" t="inlineStr">
        <is>
          <t>France</t>
        </is>
      </c>
      <c r="E99" s="154" t="inlineStr">
        <is>
          <t>2023</t>
        </is>
      </c>
      <c r="F99" s="154" t="inlineStr">
        <is>
          <t>kt</t>
        </is>
      </c>
      <c r="G99" s="154" t="inlineStr">
        <is>
          <t>Production de morceaux congelés = 227  (Prodcom - Eurostat)</t>
        </is>
      </c>
      <c r="H99" s="154" t="inlineStr">
        <is>
          <t>Prodcom - Eurostat</t>
        </is>
      </c>
      <c r="I99" s="154" t="inlineStr"/>
      <c r="J99" s="154" t="inlineStr">
        <is>
          <t>Volume</t>
        </is>
      </c>
      <c r="K99" s="154" t="inlineStr">
        <is>
          <t>Production de morceaux congelés</t>
        </is>
      </c>
      <c r="L99" s="154" t="inlineStr">
        <is>
          <t>Production - PRODCOM</t>
        </is>
      </c>
      <c r="M99" s="154" t="inlineStr">
        <is>
          <t>Elevée</t>
        </is>
      </c>
      <c r="N99" s="154" t="n">
        <v>226.59</v>
      </c>
      <c r="O99" s="154" t="n">
        <v>0.1</v>
      </c>
    </row>
    <row r="100" ht="15" customHeight="1">
      <c r="A100" s="154" t="inlineStr">
        <is>
          <t>Import</t>
        </is>
      </c>
      <c r="B100" s="154" t="inlineStr">
        <is>
          <t>Veaux</t>
        </is>
      </c>
      <c r="C100" s="154" t="inlineStr">
        <is>
          <t>Viande bovine</t>
        </is>
      </c>
      <c r="D100" s="154" t="inlineStr">
        <is>
          <t>France</t>
        </is>
      </c>
      <c r="E100" s="154" t="inlineStr">
        <is>
          <t>2023</t>
        </is>
      </c>
      <c r="F100" s="154" t="inlineStr">
        <is>
          <t>kt</t>
        </is>
      </c>
      <c r="G100" s="154" t="inlineStr">
        <is>
          <t>Importation de veaux = 8  (Agreste - Statistique Agricole Annuelle - SSP)</t>
        </is>
      </c>
      <c r="H100" s="154" t="inlineStr">
        <is>
          <t>Agreste - Statistique Agricole Annuelle - SSP</t>
        </is>
      </c>
      <c r="I100" s="154" t="inlineStr"/>
      <c r="J100" s="154" t="inlineStr">
        <is>
          <t>Volume</t>
        </is>
      </c>
      <c r="K100" s="154" t="inlineStr">
        <is>
          <t>Importation de veaux</t>
        </is>
      </c>
      <c r="L100" s="154" t="inlineStr">
        <is>
          <t>Echanges - AGRESTE</t>
        </is>
      </c>
      <c r="M100" s="154" t="inlineStr">
        <is>
          <t>Très élevée</t>
        </is>
      </c>
      <c r="N100" s="154" t="n">
        <v>8</v>
      </c>
      <c r="O100" s="154" t="n">
        <v>0.1</v>
      </c>
    </row>
    <row r="101" ht="15" customHeight="1">
      <c r="A101" s="154" t="inlineStr">
        <is>
          <t>Import</t>
        </is>
      </c>
      <c r="B101" s="154" t="inlineStr">
        <is>
          <t>Gros bovins</t>
        </is>
      </c>
      <c r="C101" s="154" t="inlineStr">
        <is>
          <t>Viande bovine</t>
        </is>
      </c>
      <c r="D101" s="154" t="inlineStr">
        <is>
          <t>France</t>
        </is>
      </c>
      <c r="E101" s="154" t="inlineStr">
        <is>
          <t>2023</t>
        </is>
      </c>
      <c r="F101" s="154" t="inlineStr">
        <is>
          <t>kt</t>
        </is>
      </c>
      <c r="G101" s="154" t="inlineStr">
        <is>
          <t>Importation de gros bovins = 1  (Agreste - Statistique Agricole Annuelle - SSP)</t>
        </is>
      </c>
      <c r="H101" s="154" t="inlineStr">
        <is>
          <t>Agreste - Statistique Agricole Annuelle - SSP</t>
        </is>
      </c>
      <c r="I101" s="154" t="inlineStr"/>
      <c r="J101" s="154" t="inlineStr">
        <is>
          <t>Volume</t>
        </is>
      </c>
      <c r="K101" s="154" t="inlineStr">
        <is>
          <t>Importation de gros bovins</t>
        </is>
      </c>
      <c r="L101" s="154" t="inlineStr">
        <is>
          <t>Echanges - AGRESTE</t>
        </is>
      </c>
      <c r="M101" s="154" t="inlineStr">
        <is>
          <t>Très élevée</t>
        </is>
      </c>
      <c r="N101" s="154" t="n">
        <v>0.76</v>
      </c>
      <c r="O101" s="154" t="n">
        <v>0.1</v>
      </c>
    </row>
    <row r="102" ht="15" customHeight="1">
      <c r="A102" s="154" t="inlineStr">
        <is>
          <t>Import</t>
        </is>
      </c>
      <c r="B102" s="154" t="inlineStr">
        <is>
          <t>Carcasses, fraîches</t>
        </is>
      </c>
      <c r="C102" s="154" t="inlineStr">
        <is>
          <t>Viande bovine</t>
        </is>
      </c>
      <c r="D102" s="154" t="inlineStr">
        <is>
          <t>France</t>
        </is>
      </c>
      <c r="E102" s="154" t="inlineStr">
        <is>
          <t>2023</t>
        </is>
      </c>
      <c r="F102" s="154" t="inlineStr">
        <is>
          <t>kt</t>
        </is>
      </c>
      <c r="G102" s="154" t="inlineStr">
        <is>
          <t>Importation de carcasses fraîches = 37  (Douanes - Eurostat)</t>
        </is>
      </c>
      <c r="H102" s="154" t="inlineStr">
        <is>
          <t>Douanes - Eurostat</t>
        </is>
      </c>
      <c r="I102" s="154" t="inlineStr">
        <is>
          <t>Les échanges de carcasses congelées sont négligés</t>
        </is>
      </c>
      <c r="J102" s="154" t="inlineStr">
        <is>
          <t>Volume</t>
        </is>
      </c>
      <c r="K102" s="154" t="inlineStr">
        <is>
          <t>Importation de carcasses fraîches</t>
        </is>
      </c>
      <c r="L102" s="154" t="inlineStr">
        <is>
          <t>Echanges - Eurostat</t>
        </is>
      </c>
      <c r="M102" s="154" t="inlineStr">
        <is>
          <t>Très élevée</t>
        </is>
      </c>
      <c r="N102" s="154" t="n">
        <v>37</v>
      </c>
      <c r="O102" s="154" t="n">
        <v>0.1</v>
      </c>
    </row>
    <row r="103" ht="15" customHeight="1">
      <c r="A103" s="154" t="inlineStr">
        <is>
          <t>Import</t>
        </is>
      </c>
      <c r="B103" s="154" t="inlineStr">
        <is>
          <t>Morceaux, frais</t>
        </is>
      </c>
      <c r="C103" s="154" t="inlineStr">
        <is>
          <t>Viande bovine</t>
        </is>
      </c>
      <c r="D103" s="154" t="inlineStr">
        <is>
          <t>France</t>
        </is>
      </c>
      <c r="E103" s="154" t="inlineStr">
        <is>
          <t>2023</t>
        </is>
      </c>
      <c r="F103" s="154" t="inlineStr">
        <is>
          <t>kt</t>
        </is>
      </c>
      <c r="G103" s="154" t="inlineStr">
        <is>
          <t>Importation de morceaux frais = 157  (Douanes - Eurostat)</t>
        </is>
      </c>
      <c r="H103" s="154" t="inlineStr">
        <is>
          <t>Douanes - Eurostat</t>
        </is>
      </c>
      <c r="I103" s="154" t="inlineStr"/>
      <c r="J103" s="154" t="inlineStr">
        <is>
          <t>Volume</t>
        </is>
      </c>
      <c r="K103" s="154" t="inlineStr">
        <is>
          <t>Importation de morceaux frais</t>
        </is>
      </c>
      <c r="L103" s="154" t="inlineStr">
        <is>
          <t>Echanges - Eurostat</t>
        </is>
      </c>
      <c r="M103" s="154" t="inlineStr">
        <is>
          <t>Très élevée</t>
        </is>
      </c>
      <c r="N103" s="154" t="n">
        <v>156.81</v>
      </c>
      <c r="O103" s="154" t="n">
        <v>0.1</v>
      </c>
    </row>
    <row r="104" ht="15" customHeight="1">
      <c r="A104" s="154" t="inlineStr">
        <is>
          <t>Import</t>
        </is>
      </c>
      <c r="B104" s="154" t="inlineStr">
        <is>
          <t>Morceaux, congelés</t>
        </is>
      </c>
      <c r="C104" s="154" t="inlineStr">
        <is>
          <t>Viande bovine</t>
        </is>
      </c>
      <c r="D104" s="154" t="inlineStr">
        <is>
          <t>France</t>
        </is>
      </c>
      <c r="E104" s="154" t="inlineStr">
        <is>
          <t>2023</t>
        </is>
      </c>
      <c r="F104" s="154" t="inlineStr">
        <is>
          <t>kt</t>
        </is>
      </c>
      <c r="G104" s="154" t="inlineStr">
        <is>
          <t>Importation de morceaux congelés = 78  (Douanes - Eurostat)</t>
        </is>
      </c>
      <c r="H104" s="154" t="inlineStr">
        <is>
          <t>Douanes - Eurostat</t>
        </is>
      </c>
      <c r="I104" s="154" t="inlineStr"/>
      <c r="J104" s="154" t="inlineStr">
        <is>
          <t>Volume</t>
        </is>
      </c>
      <c r="K104" s="154" t="inlineStr">
        <is>
          <t>Importation de morceaux congelés</t>
        </is>
      </c>
      <c r="L104" s="154" t="inlineStr">
        <is>
          <t>Echanges - Eurostat</t>
        </is>
      </c>
      <c r="M104" s="154" t="inlineStr">
        <is>
          <t>Très élevée</t>
        </is>
      </c>
      <c r="N104" s="154" t="n">
        <v>78.40000000000001</v>
      </c>
      <c r="O104" s="154" t="n">
        <v>0.1</v>
      </c>
    </row>
    <row r="105" ht="15" customHeight="1">
      <c r="A105" s="154" t="inlineStr">
        <is>
          <t>Import</t>
        </is>
      </c>
      <c r="B105" s="154" t="inlineStr">
        <is>
          <t>Abats</t>
        </is>
      </c>
      <c r="C105" s="154" t="inlineStr">
        <is>
          <t>Viande bovine</t>
        </is>
      </c>
      <c r="D105" s="154" t="inlineStr">
        <is>
          <t>France</t>
        </is>
      </c>
      <c r="E105" s="154" t="inlineStr">
        <is>
          <t>2023</t>
        </is>
      </c>
      <c r="F105" s="154" t="inlineStr">
        <is>
          <t>kt</t>
        </is>
      </c>
      <c r="G105" s="154" t="inlineStr">
        <is>
          <t>Importation d'abats = 29  (Douanes - Eurostat)</t>
        </is>
      </c>
      <c r="H105" s="154" t="inlineStr">
        <is>
          <t>Douanes - Eurostat</t>
        </is>
      </c>
      <c r="I105" s="154" t="inlineStr"/>
      <c r="J105" s="154" t="inlineStr">
        <is>
          <t>Volume</t>
        </is>
      </c>
      <c r="K105" s="154" t="inlineStr">
        <is>
          <t>Importation d'abats</t>
        </is>
      </c>
      <c r="L105" s="154" t="inlineStr">
        <is>
          <t>Echanges - Eurostat</t>
        </is>
      </c>
      <c r="M105" s="154" t="inlineStr">
        <is>
          <t>Très élevée</t>
        </is>
      </c>
      <c r="N105" s="154" t="n">
        <v>29.33</v>
      </c>
      <c r="O105" s="154" t="n">
        <v>0.1</v>
      </c>
    </row>
    <row r="106" ht="15" customHeight="1">
      <c r="A106" s="154" t="inlineStr">
        <is>
          <t>Import</t>
        </is>
      </c>
      <c r="B106" s="154" t="inlineStr">
        <is>
          <t>C3 et alimentaire</t>
        </is>
      </c>
      <c r="C106" s="154" t="inlineStr">
        <is>
          <t>Viande bovine</t>
        </is>
      </c>
      <c r="D106" s="154" t="inlineStr">
        <is>
          <t>France</t>
        </is>
      </c>
      <c r="E106" s="154" t="inlineStr">
        <is>
          <t>2023</t>
        </is>
      </c>
      <c r="F106" s="154" t="inlineStr">
        <is>
          <t>kt</t>
        </is>
      </c>
      <c r="G106" s="154" t="inlineStr">
        <is>
          <t>Importation de coproduits C3 et alimentaire = 13  (Douanes - Eurostat)</t>
        </is>
      </c>
      <c r="H106" s="154" t="inlineStr">
        <is>
          <t>Douanes - Eurostat</t>
        </is>
      </c>
      <c r="I106" s="154" t="inlineStr">
        <is>
          <t>Statistique comprenant également les ovins et caprins = extrapolation à partir de la production de C3 de chaque espèce</t>
        </is>
      </c>
      <c r="J106" s="154" t="inlineStr">
        <is>
          <t>Volume</t>
        </is>
      </c>
      <c r="K106" s="154" t="inlineStr">
        <is>
          <t>Importation de coproduits C3 et alimentaire</t>
        </is>
      </c>
      <c r="L106" s="154" t="inlineStr">
        <is>
          <t>Echanges - Eurostat</t>
        </is>
      </c>
      <c r="M106" s="154" t="inlineStr">
        <is>
          <t>Moyenne</t>
        </is>
      </c>
      <c r="N106" s="154" t="n">
        <v>13.14</v>
      </c>
      <c r="O106" s="154" t="n">
        <v>0.1</v>
      </c>
    </row>
  </sheetData>
  <pageMargins left="0.75" right="0.75" top="1" bottom="1" header="0.5" footer="0.5"/>
</worksheet>
</file>

<file path=xl/worksheets/sheet7.xml><?xml version="1.0" encoding="utf-8"?>
<worksheet xmlns="http://schemas.openxmlformats.org/spreadsheetml/2006/main">
  <sheetPr>
    <tabColor rgb="FFFFC000"/>
    <outlinePr summaryBelow="1" summaryRight="1"/>
    <pageSetUpPr/>
  </sheetPr>
  <dimension ref="A1:M38"/>
  <sheetViews>
    <sheetView workbookViewId="0">
      <selection activeCell="Z40" sqref="Z40"/>
    </sheetView>
  </sheetViews>
  <sheetFormatPr baseColWidth="10" defaultRowHeight="14.4"/>
  <sheetData>
    <row r="1">
      <c r="A1" s="42" t="inlineStr">
        <is>
          <t>Conjoncture animale 1</t>
        </is>
      </c>
      <c r="B1" s="42" t="inlineStr">
        <is>
          <t>Conjoncture animale 2</t>
        </is>
      </c>
      <c r="C1" s="42" t="inlineStr">
        <is>
          <t>Conjoncture animale 3</t>
        </is>
      </c>
      <c r="D1" s="42" t="inlineStr">
        <is>
          <t>Conjoncture animale 4</t>
        </is>
      </c>
      <c r="E1" s="42" t="inlineStr">
        <is>
          <t>Conjoncture animale 5</t>
        </is>
      </c>
      <c r="F1" s="42" t="inlineStr">
        <is>
          <t>Conjoncture animale 6</t>
        </is>
      </c>
      <c r="G1" s="42" t="inlineStr">
        <is>
          <t>2015</t>
        </is>
      </c>
      <c r="H1" s="42" t="inlineStr">
        <is>
          <t>2019</t>
        </is>
      </c>
      <c r="I1" s="42" t="inlineStr">
        <is>
          <t>2023</t>
        </is>
      </c>
      <c r="K1" t="inlineStr">
        <is>
          <t>Dimension</t>
        </is>
      </c>
      <c r="L1" t="inlineStr">
        <is>
          <t>Niveau</t>
        </is>
      </c>
      <c r="M1" t="inlineStr">
        <is>
          <t>Filtre</t>
        </is>
      </c>
    </row>
    <row r="2">
      <c r="A2" s="43" t="inlineStr">
        <is>
          <t>Mammifères de type bovin</t>
        </is>
      </c>
      <c r="B2" s="43" t="n"/>
      <c r="C2" s="43" t="n"/>
      <c r="D2" s="43" t="n"/>
      <c r="E2" s="43" t="n"/>
      <c r="F2" s="43" t="n"/>
      <c r="G2" s="43" t="n">
        <v>1454751</v>
      </c>
      <c r="H2" s="43" t="n">
        <v>1429441</v>
      </c>
      <c r="I2" s="43" t="n">
        <v>1300751</v>
      </c>
      <c r="K2" t="inlineStr">
        <is>
          <t>Géographie</t>
        </is>
      </c>
      <c r="L2" t="inlineStr">
        <is>
          <t>France entière</t>
        </is>
      </c>
      <c r="M2" t="inlineStr">
        <is>
          <t>FR - France entière</t>
        </is>
      </c>
    </row>
    <row r="3">
      <c r="A3" s="43" t="inlineStr">
        <is>
          <t>Mammifères de type bovin</t>
        </is>
      </c>
      <c r="B3" s="43" t="inlineStr">
        <is>
          <t>Bovins</t>
        </is>
      </c>
      <c r="C3" s="43" t="n"/>
      <c r="D3" s="43" t="n"/>
      <c r="E3" s="43" t="n"/>
      <c r="F3" s="43" t="n"/>
      <c r="G3" s="43" t="n">
        <v>1454665</v>
      </c>
      <c r="H3" s="43" t="n">
        <v>1429404</v>
      </c>
      <c r="I3" s="43" t="n">
        <v>1300715</v>
      </c>
      <c r="K3" t="inlineStr">
        <is>
          <t>Groupe d'indicateurs</t>
        </is>
      </c>
      <c r="L3" t="inlineStr">
        <is>
          <t>Groupe d'indicateurs</t>
        </is>
      </c>
      <c r="M3" t="inlineStr">
        <is>
          <t>Abattages CVJA (volume)</t>
        </is>
      </c>
    </row>
    <row r="4">
      <c r="A4" s="43" t="inlineStr">
        <is>
          <t>Mammifères de type bovin</t>
        </is>
      </c>
      <c r="B4" s="43" t="inlineStr">
        <is>
          <t>Bovins</t>
        </is>
      </c>
      <c r="C4" s="43" t="inlineStr">
        <is>
          <t>Veaux et broutards [bovins de moins de 8 mois]</t>
        </is>
      </c>
      <c r="D4" s="43" t="n"/>
      <c r="E4" s="43" t="n"/>
      <c r="F4" s="43" t="n"/>
      <c r="G4" s="84" t="n">
        <v>179162</v>
      </c>
      <c r="H4" s="84" t="n">
        <v>181079</v>
      </c>
      <c r="I4" s="84" t="n">
        <v>149371</v>
      </c>
    </row>
    <row r="5">
      <c r="A5" s="43" t="inlineStr">
        <is>
          <t>Mammifères de type bovin</t>
        </is>
      </c>
      <c r="B5" s="43" t="inlineStr">
        <is>
          <t>Bovins</t>
        </is>
      </c>
      <c r="C5" s="43" t="inlineStr">
        <is>
          <t>Veaux et broutards [bovins de moins de 8 mois]</t>
        </is>
      </c>
      <c r="D5" s="43" t="inlineStr">
        <is>
          <t>Veaux de boucherie</t>
        </is>
      </c>
      <c r="E5" s="43" t="n"/>
      <c r="F5" s="43" t="n"/>
      <c r="G5" s="43" t="n">
        <v>179162</v>
      </c>
      <c r="H5" s="43" t="n">
        <v>181079</v>
      </c>
      <c r="I5" s="43" t="n">
        <v>149371</v>
      </c>
      <c r="K5" t="inlineStr">
        <is>
          <t>Source</t>
        </is>
      </c>
      <c r="L5" t="inlineStr">
        <is>
          <t>Agreste - Base de données nationale de l'identification française (BDNI)</t>
        </is>
      </c>
    </row>
    <row r="6">
      <c r="A6" s="43" t="inlineStr">
        <is>
          <t>Mammifères de type bovin</t>
        </is>
      </c>
      <c r="B6" s="43" t="inlineStr">
        <is>
          <t>Bovins</t>
        </is>
      </c>
      <c r="C6" s="43" t="inlineStr">
        <is>
          <t>Veaux et broutards [bovins de moins de 8 mois]</t>
        </is>
      </c>
      <c r="D6" s="43" t="inlineStr">
        <is>
          <t>Broutards légers</t>
        </is>
      </c>
      <c r="E6" s="43" t="n"/>
      <c r="F6" s="43" t="n"/>
      <c r="G6" s="43" t="n"/>
      <c r="H6" s="43" t="n"/>
      <c r="I6" s="43" t="n"/>
      <c r="K6" t="inlineStr">
        <is>
          <t>Notes</t>
        </is>
      </c>
      <c r="L6" t="inlineStr">
        <is>
          <t>- Unités utilisées : « Nombre d'animaux abattus en têtes »,  « Indicateurs de Volume en téc » et  « Poids moyen en kg carcasse/tête »</t>
        </is>
      </c>
    </row>
    <row r="7">
      <c r="A7" s="43" t="inlineStr">
        <is>
          <t>Mammifères de type bovin</t>
        </is>
      </c>
      <c r="B7" s="43" t="inlineStr">
        <is>
          <t>Bovins</t>
        </is>
      </c>
      <c r="C7" s="43" t="inlineStr">
        <is>
          <t>Gros bovins [bovins de plus de 8 mois]</t>
        </is>
      </c>
      <c r="D7" s="43" t="n"/>
      <c r="E7" s="43" t="n"/>
      <c r="F7" s="43" t="n"/>
      <c r="G7" s="84" t="n">
        <v>1275503</v>
      </c>
      <c r="H7" s="84" t="n">
        <v>1248325</v>
      </c>
      <c r="I7" s="84" t="n">
        <v>1151344</v>
      </c>
    </row>
    <row r="8">
      <c r="A8" s="43" t="inlineStr">
        <is>
          <t>Mammifères de type bovin</t>
        </is>
      </c>
      <c r="B8" s="43" t="inlineStr">
        <is>
          <t>Bovins</t>
        </is>
      </c>
      <c r="C8" s="43" t="inlineStr">
        <is>
          <t>Gros bovins [bovins de plus de 8 mois]</t>
        </is>
      </c>
      <c r="D8" s="43" t="inlineStr">
        <is>
          <t>Génisses</t>
        </is>
      </c>
      <c r="E8" s="43" t="n"/>
      <c r="F8" s="43" t="n"/>
      <c r="G8" s="43" t="n">
        <v>208616</v>
      </c>
      <c r="H8" s="43" t="n">
        <v>219785</v>
      </c>
      <c r="I8" s="43" t="n">
        <v>216047</v>
      </c>
    </row>
    <row r="9">
      <c r="A9" s="43" t="inlineStr">
        <is>
          <t>Mammifères de type bovin</t>
        </is>
      </c>
      <c r="B9" s="43" t="inlineStr">
        <is>
          <t>Bovins</t>
        </is>
      </c>
      <c r="C9" s="43" t="inlineStr">
        <is>
          <t>Gros bovins [bovins de plus de 8 mois]</t>
        </is>
      </c>
      <c r="D9" s="43" t="inlineStr">
        <is>
          <t>Génisses</t>
        </is>
      </c>
      <c r="E9" s="43" t="inlineStr">
        <is>
          <t>Jeunes bovins femelles de 8 à 12 mois</t>
        </is>
      </c>
      <c r="F9" s="43" t="n"/>
      <c r="G9" s="43" t="n">
        <v>6634</v>
      </c>
      <c r="H9" s="43" t="n">
        <v>5922</v>
      </c>
      <c r="I9" s="43" t="n">
        <v>5176</v>
      </c>
    </row>
    <row r="10">
      <c r="A10" s="43" t="inlineStr">
        <is>
          <t>Mammifères de type bovin</t>
        </is>
      </c>
      <c r="B10" s="43" t="inlineStr">
        <is>
          <t>Bovins</t>
        </is>
      </c>
      <c r="C10" s="43" t="inlineStr">
        <is>
          <t>Gros bovins [bovins de plus de 8 mois]</t>
        </is>
      </c>
      <c r="D10" s="43" t="inlineStr">
        <is>
          <t>Génisses</t>
        </is>
      </c>
      <c r="E10" s="43" t="inlineStr">
        <is>
          <t>Génisses de plus d'un an</t>
        </is>
      </c>
      <c r="F10" s="43" t="n"/>
      <c r="G10" s="43" t="n">
        <v>201982</v>
      </c>
      <c r="H10" s="43" t="n">
        <v>213863</v>
      </c>
      <c r="I10" s="43" t="n">
        <v>210871</v>
      </c>
    </row>
    <row r="11">
      <c r="A11" s="43" t="inlineStr">
        <is>
          <t>Mammifères de type bovin</t>
        </is>
      </c>
      <c r="B11" s="43" t="inlineStr">
        <is>
          <t>Bovins</t>
        </is>
      </c>
      <c r="C11" s="43" t="inlineStr">
        <is>
          <t>Gros bovins [bovins de plus de 8 mois]</t>
        </is>
      </c>
      <c r="D11" s="43" t="inlineStr">
        <is>
          <t>Vaches</t>
        </is>
      </c>
      <c r="E11" s="43" t="n"/>
      <c r="F11" s="43" t="n"/>
      <c r="G11" s="43" t="n">
        <v>577221</v>
      </c>
      <c r="H11" s="43" t="n">
        <v>597876</v>
      </c>
      <c r="I11" s="43" t="n">
        <v>532982</v>
      </c>
    </row>
    <row r="12">
      <c r="A12" s="43" t="inlineStr">
        <is>
          <t>Mammifères de type bovin</t>
        </is>
      </c>
      <c r="B12" s="43" t="inlineStr">
        <is>
          <t>Bovins</t>
        </is>
      </c>
      <c r="C12" s="43" t="inlineStr">
        <is>
          <t>Gros bovins [bovins de plus de 8 mois]</t>
        </is>
      </c>
      <c r="D12" s="43" t="inlineStr">
        <is>
          <t>Vaches</t>
        </is>
      </c>
      <c r="E12" s="43" t="inlineStr">
        <is>
          <t>Vaches laitières</t>
        </is>
      </c>
      <c r="F12" s="43" t="n"/>
      <c r="G12" s="43" t="n">
        <v>288809</v>
      </c>
      <c r="H12" s="43" t="n">
        <v>279771</v>
      </c>
      <c r="I12" s="43" t="n">
        <v>243655</v>
      </c>
    </row>
    <row r="13">
      <c r="A13" s="43" t="inlineStr">
        <is>
          <t>Mammifères de type bovin</t>
        </is>
      </c>
      <c r="B13" s="43" t="inlineStr">
        <is>
          <t>Bovins</t>
        </is>
      </c>
      <c r="C13" s="43" t="inlineStr">
        <is>
          <t>Gros bovins [bovins de plus de 8 mois]</t>
        </is>
      </c>
      <c r="D13" s="43" t="inlineStr">
        <is>
          <t>Vaches</t>
        </is>
      </c>
      <c r="E13" s="43" t="inlineStr">
        <is>
          <t>Vaches allaitantes</t>
        </is>
      </c>
      <c r="F13" s="43" t="n"/>
      <c r="G13" s="43" t="n">
        <v>288412</v>
      </c>
      <c r="H13" s="43" t="n">
        <v>318105</v>
      </c>
      <c r="I13" s="43" t="n">
        <v>289327</v>
      </c>
    </row>
    <row r="14">
      <c r="A14" s="43" t="inlineStr">
        <is>
          <t>Mammifères de type bovin</t>
        </is>
      </c>
      <c r="B14" s="43" t="inlineStr">
        <is>
          <t>Bovins</t>
        </is>
      </c>
      <c r="C14" s="43" t="inlineStr">
        <is>
          <t>Gros bovins [bovins de plus de 8 mois]</t>
        </is>
      </c>
      <c r="D14" s="43" t="inlineStr">
        <is>
          <t>Gros bovins mâles</t>
        </is>
      </c>
      <c r="E14" s="43" t="n"/>
      <c r="F14" s="43" t="n"/>
      <c r="G14" s="43" t="n">
        <v>489666</v>
      </c>
      <c r="H14" s="43" t="n">
        <v>430664</v>
      </c>
      <c r="I14" s="43" t="n">
        <v>402315</v>
      </c>
    </row>
    <row r="15">
      <c r="A15" s="43" t="inlineStr">
        <is>
          <t>Mammifères de type bovin</t>
        </is>
      </c>
      <c r="B15" s="43" t="inlineStr">
        <is>
          <t>Bovins</t>
        </is>
      </c>
      <c r="C15" s="43" t="inlineStr">
        <is>
          <t>Gros bovins [bovins de plus de 8 mois]</t>
        </is>
      </c>
      <c r="D15" s="43" t="inlineStr">
        <is>
          <t>Gros bovins mâles</t>
        </is>
      </c>
      <c r="E15" s="43" t="inlineStr">
        <is>
          <t>Taurillons [mâles de 8 à 24 mois]</t>
        </is>
      </c>
      <c r="F15" s="43" t="n"/>
      <c r="G15" s="43" t="n">
        <v>385758</v>
      </c>
      <c r="H15" s="43" t="n">
        <v>342928</v>
      </c>
      <c r="I15" s="43" t="n">
        <v>323305</v>
      </c>
    </row>
    <row r="16">
      <c r="A16" s="43" t="inlineStr">
        <is>
          <t>Mammifères de type bovin</t>
        </is>
      </c>
      <c r="B16" s="43" t="inlineStr">
        <is>
          <t>Bovins</t>
        </is>
      </c>
      <c r="C16" s="43" t="inlineStr">
        <is>
          <t>Gros bovins [bovins de plus de 8 mois]</t>
        </is>
      </c>
      <c r="D16" s="43" t="inlineStr">
        <is>
          <t>Gros bovins mâles</t>
        </is>
      </c>
      <c r="E16" s="43" t="inlineStr">
        <is>
          <t>Taurillons [mâles de 8 à 24 mois]</t>
        </is>
      </c>
      <c r="F16" s="43" t="inlineStr">
        <is>
          <t>Jeunes bovins mâles de 8 à 12 mois</t>
        </is>
      </c>
      <c r="G16" s="43" t="n">
        <v>15364</v>
      </c>
      <c r="H16" s="43" t="n">
        <v>12615</v>
      </c>
      <c r="I16" s="43" t="n">
        <v>10162</v>
      </c>
    </row>
    <row r="17">
      <c r="A17" s="43" t="inlineStr">
        <is>
          <t>Mammifères de type bovin</t>
        </is>
      </c>
      <c r="B17" s="43" t="inlineStr">
        <is>
          <t>Bovins</t>
        </is>
      </c>
      <c r="C17" s="43" t="inlineStr">
        <is>
          <t>Gros bovins [bovins de plus de 8 mois]</t>
        </is>
      </c>
      <c r="D17" s="43" t="inlineStr">
        <is>
          <t>Gros bovins mâles</t>
        </is>
      </c>
      <c r="E17" s="43" t="inlineStr">
        <is>
          <t>Taurillons [mâles de 8 à 24 mois]</t>
        </is>
      </c>
      <c r="F17" s="43" t="inlineStr">
        <is>
          <t>Bovins mâles de 12 à 24 mois</t>
        </is>
      </c>
      <c r="G17" s="43" t="n">
        <v>370394</v>
      </c>
      <c r="H17" s="43" t="n">
        <v>330313</v>
      </c>
      <c r="I17" s="43" t="n">
        <v>313143</v>
      </c>
    </row>
    <row r="18">
      <c r="A18" s="43" t="inlineStr">
        <is>
          <t>Mammifères de type bovin</t>
        </is>
      </c>
      <c r="B18" s="43" t="inlineStr">
        <is>
          <t>Bovins</t>
        </is>
      </c>
      <c r="C18" s="43" t="inlineStr">
        <is>
          <t>Gros bovins [bovins de plus de 8 mois]</t>
        </is>
      </c>
      <c r="D18" s="43" t="inlineStr">
        <is>
          <t>Gros bovins mâles</t>
        </is>
      </c>
      <c r="E18" s="43" t="inlineStr">
        <is>
          <t>Bovins mâles de plus de  24 mois</t>
        </is>
      </c>
      <c r="F18" s="43" t="n"/>
      <c r="G18" s="43" t="n">
        <v>103908</v>
      </c>
      <c r="H18" s="43" t="n">
        <v>87736</v>
      </c>
      <c r="I18" s="43" t="n">
        <v>79010</v>
      </c>
    </row>
    <row r="19">
      <c r="A19" s="43" t="inlineStr">
        <is>
          <t>Mammifères de type bovin</t>
        </is>
      </c>
      <c r="B19" s="43" t="inlineStr">
        <is>
          <t>Bovins</t>
        </is>
      </c>
      <c r="C19" s="43" t="inlineStr">
        <is>
          <t>Gros bovins [bovins de plus de 8 mois]</t>
        </is>
      </c>
      <c r="D19" s="43" t="inlineStr">
        <is>
          <t>Gros bovins mâles</t>
        </is>
      </c>
      <c r="E19" s="43" t="inlineStr">
        <is>
          <t>Bovins mâles de plus de  24 mois</t>
        </is>
      </c>
      <c r="F19" s="43" t="inlineStr">
        <is>
          <t>Bœufs</t>
        </is>
      </c>
      <c r="G19" s="43" t="n">
        <v>71262</v>
      </c>
      <c r="H19" s="43" t="n">
        <v>55951</v>
      </c>
      <c r="I19" s="43" t="n">
        <v>46118</v>
      </c>
    </row>
    <row r="20">
      <c r="A20" s="43" t="inlineStr">
        <is>
          <t>Mammifères de type bovin</t>
        </is>
      </c>
      <c r="B20" s="43" t="inlineStr">
        <is>
          <t>Bovins</t>
        </is>
      </c>
      <c r="C20" s="43" t="inlineStr">
        <is>
          <t>Gros bovins [bovins de plus de 8 mois]</t>
        </is>
      </c>
      <c r="D20" s="43" t="inlineStr">
        <is>
          <t>Gros bovins mâles</t>
        </is>
      </c>
      <c r="E20" s="43" t="inlineStr">
        <is>
          <t>Bovins mâles de plus de  24 mois</t>
        </is>
      </c>
      <c r="F20" s="43" t="inlineStr">
        <is>
          <t>Taureaux</t>
        </is>
      </c>
      <c r="G20" s="43" t="n">
        <v>32646</v>
      </c>
      <c r="H20" s="43" t="n">
        <v>31785</v>
      </c>
      <c r="I20" s="43" t="n">
        <v>32892</v>
      </c>
    </row>
    <row r="21">
      <c r="A21" s="43" t="inlineStr">
        <is>
          <t>Mammifères de type bovin</t>
        </is>
      </c>
      <c r="B21" s="43" t="inlineStr">
        <is>
          <t>Bovins</t>
        </is>
      </c>
      <c r="C21" s="43" t="inlineStr">
        <is>
          <t>Autres bovins de catégories indéterminées</t>
        </is>
      </c>
      <c r="D21" s="43" t="n"/>
      <c r="E21" s="43" t="n"/>
      <c r="F21" s="43" t="n"/>
      <c r="G21" s="43" t="n"/>
      <c r="H21" s="43" t="n"/>
      <c r="I21" s="43" t="n"/>
    </row>
    <row r="22">
      <c r="A22" s="43" t="inlineStr">
        <is>
          <t>Mammifères de type bovin</t>
        </is>
      </c>
      <c r="B22" s="43" t="inlineStr">
        <is>
          <t>Autres mammifères de type bovin, n.c.a. niv. 1</t>
        </is>
      </c>
      <c r="C22" s="43" t="n"/>
      <c r="D22" s="43" t="n"/>
      <c r="E22" s="43" t="n"/>
      <c r="F22" s="43" t="n"/>
      <c r="G22" s="43" t="n">
        <v>86</v>
      </c>
      <c r="H22" s="43" t="n">
        <v>37</v>
      </c>
      <c r="I22" s="43" t="n">
        <v>36</v>
      </c>
    </row>
    <row r="23">
      <c r="A23" s="43" t="inlineStr">
        <is>
          <t>Mammifères de type bovin</t>
        </is>
      </c>
      <c r="B23" s="43" t="inlineStr">
        <is>
          <t>Autres mammifères de type bovin, n.c.a. niv. 1</t>
        </is>
      </c>
      <c r="C23" s="43" t="inlineStr">
        <is>
          <t>Bisons, buffles</t>
        </is>
      </c>
      <c r="D23" s="43" t="n"/>
      <c r="E23" s="43" t="n"/>
      <c r="F23" s="43" t="n"/>
      <c r="G23" s="43" t="n">
        <v>86</v>
      </c>
      <c r="H23" s="43" t="n">
        <v>37</v>
      </c>
      <c r="I23" s="43" t="n">
        <v>36</v>
      </c>
    </row>
    <row r="24">
      <c r="A24" s="43" t="inlineStr">
        <is>
          <t>Mammifères de type porcin</t>
        </is>
      </c>
      <c r="B24" s="43" t="n"/>
      <c r="C24" s="43" t="n"/>
      <c r="D24" s="43" t="n"/>
      <c r="E24" s="43" t="n"/>
      <c r="F24" s="43" t="n"/>
      <c r="G24" s="43" t="n">
        <v>2182955</v>
      </c>
      <c r="H24" s="43" t="n">
        <v>2201965</v>
      </c>
      <c r="I24" s="43" t="n">
        <v>2064919</v>
      </c>
    </row>
    <row r="25">
      <c r="A25" s="43" t="inlineStr">
        <is>
          <t>Mammifères de type porcin</t>
        </is>
      </c>
      <c r="B25" s="43" t="inlineStr">
        <is>
          <t>Porcins</t>
        </is>
      </c>
      <c r="C25" s="43" t="n"/>
      <c r="D25" s="43" t="n"/>
      <c r="E25" s="43" t="n"/>
      <c r="F25" s="43" t="n"/>
      <c r="G25" s="43" t="n">
        <v>2182934</v>
      </c>
      <c r="H25" s="43" t="n">
        <v>2201944</v>
      </c>
      <c r="I25" s="43" t="n">
        <v>2064913</v>
      </c>
    </row>
    <row r="26">
      <c r="A26" s="43" t="inlineStr">
        <is>
          <t>Mammifères de type porcin</t>
        </is>
      </c>
      <c r="B26" s="43" t="inlineStr">
        <is>
          <t>Porcins</t>
        </is>
      </c>
      <c r="C26" s="43" t="inlineStr">
        <is>
          <t>Porcelets</t>
        </is>
      </c>
      <c r="D26" s="43" t="n"/>
      <c r="E26" s="43" t="n"/>
      <c r="F26" s="43" t="n"/>
      <c r="G26" s="43" t="n">
        <v>4142</v>
      </c>
      <c r="H26" s="43" t="n">
        <v>4383</v>
      </c>
      <c r="I26" s="43" t="n">
        <v>3863</v>
      </c>
    </row>
    <row r="27">
      <c r="A27" s="43" t="inlineStr">
        <is>
          <t>Mammifères de type porcin</t>
        </is>
      </c>
      <c r="B27" s="43" t="inlineStr">
        <is>
          <t>Porcins</t>
        </is>
      </c>
      <c r="C27" s="43" t="inlineStr">
        <is>
          <t>Porcs charcutiers</t>
        </is>
      </c>
      <c r="D27" s="43" t="n"/>
      <c r="E27" s="43" t="n"/>
      <c r="F27" s="43" t="n"/>
      <c r="G27" s="43" t="n">
        <v>2118065</v>
      </c>
      <c r="H27" s="43" t="n">
        <v>2139989</v>
      </c>
      <c r="I27" s="43" t="n">
        <v>2008270</v>
      </c>
    </row>
    <row r="28">
      <c r="A28" s="43" t="inlineStr">
        <is>
          <t>Mammifères de type porcin</t>
        </is>
      </c>
      <c r="B28" s="43" t="inlineStr">
        <is>
          <t>Porcins</t>
        </is>
      </c>
      <c r="C28" s="43" t="inlineStr">
        <is>
          <t>Coches et verrats</t>
        </is>
      </c>
      <c r="D28" s="43" t="n"/>
      <c r="E28" s="43" t="n"/>
      <c r="F28" s="43" t="n"/>
      <c r="G28" s="43" t="n">
        <v>60727</v>
      </c>
      <c r="H28" s="43" t="n">
        <v>57572</v>
      </c>
      <c r="I28" s="43" t="n">
        <v>52780</v>
      </c>
    </row>
    <row r="29">
      <c r="A29" s="43" t="inlineStr">
        <is>
          <t>Mammifères de type porcin</t>
        </is>
      </c>
      <c r="B29" s="43" t="inlineStr">
        <is>
          <t>Autres mammifères de type porcin, n.c.a. niv. 1</t>
        </is>
      </c>
      <c r="C29" s="43" t="n"/>
      <c r="D29" s="43" t="n"/>
      <c r="E29" s="43" t="n"/>
      <c r="F29" s="43" t="n"/>
      <c r="G29" s="43" t="n">
        <v>21</v>
      </c>
      <c r="H29" s="43" t="n">
        <v>21</v>
      </c>
      <c r="I29" s="43" t="n">
        <v>6</v>
      </c>
    </row>
    <row r="30">
      <c r="A30" s="43" t="inlineStr">
        <is>
          <t>Mammifères de type porcin</t>
        </is>
      </c>
      <c r="B30" s="43" t="inlineStr">
        <is>
          <t>Autres mammifères de type porcin, n.c.a. niv. 1</t>
        </is>
      </c>
      <c r="C30" s="43" t="inlineStr">
        <is>
          <t>Sangliers</t>
        </is>
      </c>
      <c r="D30" s="43" t="n"/>
      <c r="E30" s="43" t="n"/>
      <c r="F30" s="43" t="n"/>
      <c r="G30" s="43" t="n">
        <v>21</v>
      </c>
      <c r="H30" s="43" t="n">
        <v>21</v>
      </c>
      <c r="I30" s="43" t="n">
        <v>6</v>
      </c>
    </row>
    <row r="31">
      <c r="A31" s="43" t="inlineStr">
        <is>
          <t>Ovins</t>
        </is>
      </c>
      <c r="B31" s="43" t="n"/>
      <c r="C31" s="43" t="n"/>
      <c r="D31" s="43" t="n"/>
      <c r="E31" s="43" t="n"/>
      <c r="F31" s="43" t="n"/>
      <c r="G31" s="43" t="n">
        <v>80452</v>
      </c>
      <c r="H31" s="43" t="n">
        <v>80835</v>
      </c>
      <c r="I31" s="43" t="n">
        <v>72935</v>
      </c>
    </row>
    <row r="32">
      <c r="A32" s="43" t="inlineStr">
        <is>
          <t>Ovins</t>
        </is>
      </c>
      <c r="B32" s="43" t="inlineStr">
        <is>
          <t>Agneaux</t>
        </is>
      </c>
      <c r="C32" s="43" t="n"/>
      <c r="D32" s="43" t="n"/>
      <c r="E32" s="43" t="n"/>
      <c r="F32" s="43" t="n"/>
      <c r="G32" s="43" t="n">
        <v>65908</v>
      </c>
      <c r="H32" s="43" t="n">
        <v>66250</v>
      </c>
      <c r="I32" s="43" t="n">
        <v>59264</v>
      </c>
    </row>
    <row r="33">
      <c r="A33" s="43" t="inlineStr">
        <is>
          <t>Ovins</t>
        </is>
      </c>
      <c r="B33" s="43" t="inlineStr">
        <is>
          <t>Ovins de réforme</t>
        </is>
      </c>
      <c r="C33" s="43" t="n"/>
      <c r="D33" s="43" t="n"/>
      <c r="E33" s="43" t="n"/>
      <c r="F33" s="43" t="n"/>
      <c r="G33" s="43" t="n">
        <v>14544</v>
      </c>
      <c r="H33" s="43" t="n">
        <v>14585</v>
      </c>
      <c r="I33" s="43" t="n">
        <v>13671</v>
      </c>
    </row>
    <row r="34">
      <c r="A34" s="43" t="inlineStr">
        <is>
          <t>Caprins</t>
        </is>
      </c>
      <c r="B34" s="43" t="n"/>
      <c r="C34" s="43" t="n"/>
      <c r="D34" s="43" t="n"/>
      <c r="E34" s="43" t="n"/>
      <c r="F34" s="43" t="n"/>
      <c r="G34" s="43" t="n">
        <v>6236</v>
      </c>
      <c r="H34" s="43" t="n">
        <v>6347</v>
      </c>
      <c r="I34" s="43" t="n">
        <v>5861</v>
      </c>
    </row>
    <row r="35">
      <c r="A35" s="43" t="inlineStr">
        <is>
          <t>Caprins</t>
        </is>
      </c>
      <c r="B35" s="43" t="inlineStr">
        <is>
          <t>Chevreaux</t>
        </is>
      </c>
      <c r="C35" s="43" t="n"/>
      <c r="D35" s="43" t="n"/>
      <c r="E35" s="43" t="n"/>
      <c r="F35" s="43" t="n"/>
      <c r="G35" s="43" t="n">
        <v>3267</v>
      </c>
      <c r="H35" s="43" t="n">
        <v>3313</v>
      </c>
      <c r="I35" s="43" t="n">
        <v>2572</v>
      </c>
    </row>
    <row r="36">
      <c r="A36" s="43" t="inlineStr">
        <is>
          <t>Caprins</t>
        </is>
      </c>
      <c r="B36" s="43" t="inlineStr">
        <is>
          <t>Caprins de réforme</t>
        </is>
      </c>
      <c r="C36" s="43" t="n"/>
      <c r="D36" s="43" t="n"/>
      <c r="E36" s="43" t="n"/>
      <c r="F36" s="43" t="n"/>
      <c r="G36" s="43" t="n">
        <v>2969</v>
      </c>
      <c r="H36" s="43" t="n">
        <v>3034</v>
      </c>
      <c r="I36" s="43" t="n">
        <v>3289</v>
      </c>
    </row>
    <row r="37">
      <c r="A37" s="43" t="inlineStr">
        <is>
          <t>Equidés</t>
        </is>
      </c>
      <c r="B37" s="43" t="n"/>
      <c r="C37" s="43" t="n"/>
      <c r="D37" s="43" t="n"/>
      <c r="E37" s="43" t="n"/>
      <c r="F37" s="43" t="n"/>
      <c r="G37" s="43" t="n">
        <v>4543</v>
      </c>
      <c r="H37" s="43" t="n">
        <v>2188</v>
      </c>
      <c r="I37" s="43" t="n">
        <v>991</v>
      </c>
    </row>
    <row r="38">
      <c r="A38" s="43" t="inlineStr">
        <is>
          <t>Cervidés</t>
        </is>
      </c>
      <c r="B38" s="43" t="n"/>
      <c r="C38" s="43" t="n"/>
      <c r="D38" s="43" t="n"/>
      <c r="E38" s="43" t="n"/>
      <c r="F38" s="43" t="n"/>
      <c r="G38" s="43" t="n">
        <v>129</v>
      </c>
      <c r="H38" s="43" t="n">
        <v>81</v>
      </c>
      <c r="I38" s="43" t="n">
        <v>79</v>
      </c>
    </row>
  </sheetData>
  <pageMargins left="0.7" right="0.7" top="0.75" bottom="0.75" header="0.3" footer="0.3"/>
</worksheet>
</file>

<file path=xl/worksheets/sheet8.xml><?xml version="1.0" encoding="utf-8"?>
<worksheet xmlns="http://schemas.openxmlformats.org/spreadsheetml/2006/main">
  <sheetPr>
    <tabColor rgb="FF92D050"/>
    <outlinePr summaryBelow="1" summaryRight="1"/>
    <pageSetUpPr/>
  </sheetPr>
  <dimension ref="A1:Q18"/>
  <sheetViews>
    <sheetView workbookViewId="0">
      <pane xSplit="2" ySplit="1" topLeftCell="C2" activePane="bottomRight" state="frozen"/>
      <selection pane="topRight" activeCell="C1" sqref="C1"/>
      <selection pane="bottomLeft" activeCell="A2" sqref="A2"/>
      <selection pane="bottomRight" activeCell="E17" sqref="E17"/>
    </sheetView>
  </sheetViews>
  <sheetFormatPr baseColWidth="10" defaultColWidth="9.109375" defaultRowHeight="14.4"/>
  <cols>
    <col width="43.33203125" bestFit="1" customWidth="1" min="1" max="1"/>
    <col width="37.109375" bestFit="1" customWidth="1" min="2" max="2"/>
    <col width="11" bestFit="1" customWidth="1" min="3" max="3"/>
    <col width="12.88671875" bestFit="1" customWidth="1" style="10" min="4" max="4"/>
    <col width="9" customWidth="1" style="28" min="5" max="6"/>
    <col width="9" bestFit="1" customWidth="1" style="28" min="7" max="7"/>
    <col width="9" customWidth="1" style="28" min="8" max="14"/>
    <col width="14.44140625" customWidth="1" style="28" min="15" max="15"/>
    <col width="12.33203125" customWidth="1" min="16" max="16"/>
    <col width="17.44140625" customWidth="1" min="17" max="17"/>
  </cols>
  <sheetData>
    <row r="1" ht="63.6" customHeight="1" thickBot="1">
      <c r="A1" s="23" t="inlineStr">
        <is>
          <t>Origine</t>
        </is>
      </c>
      <c r="B1" s="24" t="inlineStr">
        <is>
          <t>Destination</t>
        </is>
      </c>
      <c r="C1" s="24" t="inlineStr">
        <is>
          <t>Valeur</t>
        </is>
      </c>
      <c r="D1" s="24" t="inlineStr">
        <is>
          <t>Incertitude</t>
        </is>
      </c>
      <c r="E1" s="25">
        <f>Etiquettes!$A$9</f>
        <v/>
      </c>
      <c r="F1" s="25">
        <f>Etiquettes!$A$6</f>
        <v/>
      </c>
      <c r="G1" s="25">
        <f>Etiquettes!$A$8</f>
        <v/>
      </c>
      <c r="H1" s="25">
        <f>Etiquettes!$A$7</f>
        <v/>
      </c>
      <c r="I1" s="25">
        <f>Etiquettes!$A$14</f>
        <v/>
      </c>
      <c r="J1" s="25">
        <f>Etiquettes!$A$12</f>
        <v/>
      </c>
      <c r="K1" s="25">
        <f>Etiquettes!$A$11</f>
        <v/>
      </c>
      <c r="L1" s="25">
        <f>Etiquettes!$A$15</f>
        <v/>
      </c>
      <c r="M1" s="25">
        <f>Etiquettes!$A$13</f>
        <v/>
      </c>
      <c r="N1" s="25">
        <f>Etiquettes!$A$10</f>
        <v/>
      </c>
      <c r="O1" s="25">
        <f>Etiquettes!$A$17</f>
        <v/>
      </c>
      <c r="P1" s="24" t="inlineStr">
        <is>
          <t>Remarque</t>
        </is>
      </c>
      <c r="Q1" s="26" t="inlineStr">
        <is>
          <t>Zone filière</t>
        </is>
      </c>
    </row>
    <row r="2">
      <c r="A2">
        <f>'Echanges territoires'!$B$2</f>
        <v/>
      </c>
      <c r="B2">
        <f>Produits!$B$3</f>
        <v/>
      </c>
      <c r="C2" s="68">
        <f>'Echanges - AGRESTE'!E5/'Anatomie - Blézat'!$D$20/10^3</f>
        <v/>
      </c>
      <c r="E2" s="27">
        <f>Etiquettes!$C$9</f>
        <v/>
      </c>
      <c r="F2" s="120">
        <f>Etiquettes!$C$6</f>
        <v/>
      </c>
      <c r="G2" s="27">
        <f>Etiquettes!$H$8</f>
        <v/>
      </c>
      <c r="H2" s="27">
        <f>Etiquettes!$C$7</f>
        <v/>
      </c>
      <c r="I2" s="120" t="inlineStr">
        <is>
          <t>Importation de veaux</t>
        </is>
      </c>
      <c r="J2" s="27" t="n"/>
      <c r="K2" t="inlineStr">
        <is>
          <t>Agreste - Statistique Agricole Annuelle - SSP</t>
        </is>
      </c>
      <c r="L2" s="120" t="inlineStr">
        <is>
          <t>Echanges - AGRESTE</t>
        </is>
      </c>
      <c r="M2" s="27">
        <f>Etiquettes!$H$13</f>
        <v/>
      </c>
      <c r="N2" s="121">
        <f>_xlfn.CONCAT(I2,IF(OR(ISBLANK(#REF!),ISERROR(#REF!)),"",_xlfn.CONCAT(" = ",MROUND(#REF!,1)," ",D2," (",K2,")")))</f>
        <v/>
      </c>
      <c r="O2" s="27" t="inlineStr">
        <is>
          <t>Très élevée</t>
        </is>
      </c>
      <c r="P2" t="inlineStr">
        <is>
          <t>Utilisation du rendement carcasse</t>
        </is>
      </c>
      <c r="Q2" s="135" t="inlineStr">
        <is>
          <t>Echanges Elevage</t>
        </is>
      </c>
    </row>
    <row r="3">
      <c r="A3">
        <f>'Echanges territoires'!$B$2</f>
        <v/>
      </c>
      <c r="B3">
        <f>Produits!$B$4</f>
        <v/>
      </c>
      <c r="C3" s="68">
        <f>'Echanges - AGRESTE'!E8/'Anatomie - Blézat'!$D$7/10^3</f>
        <v/>
      </c>
      <c r="E3" s="27">
        <f>Etiquettes!$C$9</f>
        <v/>
      </c>
      <c r="F3" s="120">
        <f>Etiquettes!$C$6</f>
        <v/>
      </c>
      <c r="G3" s="27">
        <f>Etiquettes!$H$8</f>
        <v/>
      </c>
      <c r="H3" s="27">
        <f>Etiquettes!$C$7</f>
        <v/>
      </c>
      <c r="I3" s="120" t="inlineStr">
        <is>
          <t>Importation de gros bovins</t>
        </is>
      </c>
      <c r="J3" s="27" t="n"/>
      <c r="K3" t="inlineStr">
        <is>
          <t>Agreste - Statistique Agricole Annuelle - SSP</t>
        </is>
      </c>
      <c r="L3" s="120" t="inlineStr">
        <is>
          <t>Echanges - AGRESTE</t>
        </is>
      </c>
      <c r="M3" s="27">
        <f>Etiquettes!$H$13</f>
        <v/>
      </c>
      <c r="N3" s="121">
        <f>_xlfn.CONCAT(I3,IF(OR(ISBLANK(#REF!),ISERROR(#REF!)),"",_xlfn.CONCAT(" = ",MROUND(#REF!,1)," ",D3," (",K3,")")))</f>
        <v/>
      </c>
      <c r="O3" s="27" t="inlineStr">
        <is>
          <t>Très élevée</t>
        </is>
      </c>
      <c r="P3" t="inlineStr">
        <is>
          <t>Utilisation du rendement carcasse</t>
        </is>
      </c>
    </row>
    <row r="4">
      <c r="A4">
        <f>Produits!$B$3</f>
        <v/>
      </c>
      <c r="B4">
        <f>'Echanges territoires'!$B$3</f>
        <v/>
      </c>
      <c r="C4" s="68">
        <f>'Echanges - AGRESTE'!F5/'Anatomie - Blézat'!$D$20/10^3</f>
        <v/>
      </c>
      <c r="E4" s="27">
        <f>Etiquettes!$C$9</f>
        <v/>
      </c>
      <c r="F4" s="120">
        <f>Etiquettes!$C$6</f>
        <v/>
      </c>
      <c r="G4" s="27">
        <f>Etiquettes!$H$8</f>
        <v/>
      </c>
      <c r="H4" s="27">
        <f>Etiquettes!$C$7</f>
        <v/>
      </c>
      <c r="I4" s="120" t="inlineStr">
        <is>
          <t>Exportation de veaux</t>
        </is>
      </c>
      <c r="J4" s="27" t="n"/>
      <c r="K4" t="inlineStr">
        <is>
          <t>Agreste - Statistique Agricole Annuelle - SSP</t>
        </is>
      </c>
      <c r="L4" s="120" t="inlineStr">
        <is>
          <t>Echanges - AGRESTE</t>
        </is>
      </c>
      <c r="M4" s="27">
        <f>Etiquettes!$H$13</f>
        <v/>
      </c>
      <c r="N4" s="121">
        <f>_xlfn.CONCAT(I4,IF(OR(ISBLANK(#REF!),ISERROR(#REF!)),"",_xlfn.CONCAT(" = ",MROUND(#REF!,1)," ",D4," (",K4,")")))</f>
        <v/>
      </c>
      <c r="O4" s="27" t="inlineStr">
        <is>
          <t>Très élevée</t>
        </is>
      </c>
      <c r="P4" t="inlineStr">
        <is>
          <t>Utilisation du rendement carcasse</t>
        </is>
      </c>
    </row>
    <row r="5">
      <c r="A5">
        <f>Produits!$B$4</f>
        <v/>
      </c>
      <c r="B5">
        <f>'Echanges territoires'!$B$3</f>
        <v/>
      </c>
      <c r="C5" s="68">
        <f>'Echanges - AGRESTE'!F8/'Anatomie - Blézat'!$D$7/10^3</f>
        <v/>
      </c>
      <c r="E5" s="27">
        <f>Etiquettes!$C$9</f>
        <v/>
      </c>
      <c r="F5" s="120">
        <f>Etiquettes!$C$6</f>
        <v/>
      </c>
      <c r="G5" s="27">
        <f>Etiquettes!$H$8</f>
        <v/>
      </c>
      <c r="H5" s="27">
        <f>Etiquettes!$C$7</f>
        <v/>
      </c>
      <c r="I5" s="120" t="inlineStr">
        <is>
          <t>Exportation de gros bovins</t>
        </is>
      </c>
      <c r="J5" s="27" t="n"/>
      <c r="K5" t="inlineStr">
        <is>
          <t>Agreste - Statistique Agricole Annuelle - SSP</t>
        </is>
      </c>
      <c r="L5" s="120" t="inlineStr">
        <is>
          <t>Echanges - AGRESTE</t>
        </is>
      </c>
      <c r="M5" s="27">
        <f>Etiquettes!$H$13</f>
        <v/>
      </c>
      <c r="N5" s="121">
        <f>_xlfn.CONCAT(I5,IF(OR(ISBLANK(#REF!),ISERROR(#REF!)),"",_xlfn.CONCAT(" = ",MROUND(#REF!,1)," ",D5," (",K5,")")))</f>
        <v/>
      </c>
      <c r="O5" s="27" t="inlineStr">
        <is>
          <t>Très élevée</t>
        </is>
      </c>
      <c r="P5" t="inlineStr">
        <is>
          <t>Utilisation du rendement carcasse</t>
        </is>
      </c>
    </row>
    <row r="6">
      <c r="A6">
        <f>'Echanges territoires'!$B$2</f>
        <v/>
      </c>
      <c r="B6">
        <f>Produits!$B$3</f>
        <v/>
      </c>
      <c r="C6" s="68">
        <f>'Echanges - AGRESTE'!G5/'Anatomie - Blézat'!$D$20/10^3</f>
        <v/>
      </c>
      <c r="E6" s="27">
        <f>Etiquettes!$C$9</f>
        <v/>
      </c>
      <c r="F6" s="120">
        <f>Etiquettes!$C$6</f>
        <v/>
      </c>
      <c r="G6" s="27">
        <f>Etiquettes!$I$8</f>
        <v/>
      </c>
      <c r="H6" s="27">
        <f>Etiquettes!$C$7</f>
        <v/>
      </c>
      <c r="I6" s="120" t="inlineStr">
        <is>
          <t>Importation de veaux</t>
        </is>
      </c>
      <c r="J6" s="27" t="n"/>
      <c r="K6" t="inlineStr">
        <is>
          <t>Agreste - Statistique Agricole Annuelle - SSP</t>
        </is>
      </c>
      <c r="L6" s="120" t="inlineStr">
        <is>
          <t>Echanges - AGRESTE</t>
        </is>
      </c>
      <c r="M6" s="27">
        <f>Etiquettes!$H$13</f>
        <v/>
      </c>
      <c r="N6" s="121">
        <f>_xlfn.CONCAT(I6,IF(OR(ISBLANK(#REF!),ISERROR(#REF!)),"",_xlfn.CONCAT(" = ",MROUND(#REF!,1)," ",D6," (",K6,")")))</f>
        <v/>
      </c>
      <c r="O6" s="27" t="inlineStr">
        <is>
          <t>Très élevée</t>
        </is>
      </c>
      <c r="P6" t="inlineStr">
        <is>
          <t>Utilisation du rendement carcasse</t>
        </is>
      </c>
      <c r="Q6" s="135" t="inlineStr">
        <is>
          <t>Echanges Elevage</t>
        </is>
      </c>
    </row>
    <row r="7">
      <c r="A7">
        <f>'Echanges territoires'!$B$2</f>
        <v/>
      </c>
      <c r="B7">
        <f>Produits!$B$4</f>
        <v/>
      </c>
      <c r="C7" s="68">
        <f>'Echanges - AGRESTE'!G8/'Anatomie - Blézat'!$D$7/10^3</f>
        <v/>
      </c>
      <c r="E7" s="27">
        <f>Etiquettes!$C$9</f>
        <v/>
      </c>
      <c r="F7" s="120">
        <f>Etiquettes!$C$6</f>
        <v/>
      </c>
      <c r="G7" s="27">
        <f>Etiquettes!$I$8</f>
        <v/>
      </c>
      <c r="H7" s="27">
        <f>Etiquettes!$C$7</f>
        <v/>
      </c>
      <c r="I7" s="120" t="inlineStr">
        <is>
          <t>Importation de gros bovins</t>
        </is>
      </c>
      <c r="J7" s="27" t="n"/>
      <c r="K7" t="inlineStr">
        <is>
          <t>Agreste - Statistique Agricole Annuelle - SSP</t>
        </is>
      </c>
      <c r="L7" s="120" t="inlineStr">
        <is>
          <t>Echanges - AGRESTE</t>
        </is>
      </c>
      <c r="M7" s="27">
        <f>Etiquettes!$H$13</f>
        <v/>
      </c>
      <c r="N7" s="121">
        <f>_xlfn.CONCAT(I7,IF(OR(ISBLANK(#REF!),ISERROR(#REF!)),"",_xlfn.CONCAT(" = ",MROUND(#REF!,1)," ",D7," (",K7,")")))</f>
        <v/>
      </c>
      <c r="O7" s="27" t="inlineStr">
        <is>
          <t>Très élevée</t>
        </is>
      </c>
      <c r="P7" t="inlineStr">
        <is>
          <t>Utilisation du rendement carcasse</t>
        </is>
      </c>
    </row>
    <row r="8">
      <c r="A8">
        <f>Produits!$B$3</f>
        <v/>
      </c>
      <c r="B8">
        <f>'Echanges territoires'!$B$3</f>
        <v/>
      </c>
      <c r="C8" s="68">
        <f>'Echanges - AGRESTE'!H5/'Anatomie - Blézat'!$D$20/10^3</f>
        <v/>
      </c>
      <c r="E8" s="27">
        <f>Etiquettes!$C$9</f>
        <v/>
      </c>
      <c r="F8" s="120">
        <f>Etiquettes!$C$6</f>
        <v/>
      </c>
      <c r="G8" s="27">
        <f>Etiquettes!$I$8</f>
        <v/>
      </c>
      <c r="H8" s="27">
        <f>Etiquettes!$C$7</f>
        <v/>
      </c>
      <c r="I8" s="120" t="inlineStr">
        <is>
          <t>Exportation de veaux</t>
        </is>
      </c>
      <c r="J8" s="27" t="n"/>
      <c r="K8" t="inlineStr">
        <is>
          <t>Agreste - Statistique Agricole Annuelle - SSP</t>
        </is>
      </c>
      <c r="L8" s="120" t="inlineStr">
        <is>
          <t>Echanges - AGRESTE</t>
        </is>
      </c>
      <c r="M8" s="27">
        <f>Etiquettes!$H$13</f>
        <v/>
      </c>
      <c r="N8" s="121">
        <f>_xlfn.CONCAT(I8,IF(OR(ISBLANK(#REF!),ISERROR(#REF!)),"",_xlfn.CONCAT(" = ",MROUND(#REF!,1)," ",D8," (",K8,")")))</f>
        <v/>
      </c>
      <c r="O8" s="27" t="inlineStr">
        <is>
          <t>Très élevée</t>
        </is>
      </c>
      <c r="P8" t="inlineStr">
        <is>
          <t>Utilisation du rendement carcasse</t>
        </is>
      </c>
    </row>
    <row r="9">
      <c r="A9">
        <f>Produits!$B$4</f>
        <v/>
      </c>
      <c r="B9">
        <f>'Echanges territoires'!$B$3</f>
        <v/>
      </c>
      <c r="C9" s="68">
        <f>'Echanges - AGRESTE'!H8/'Anatomie - Blézat'!$D$7/10^3</f>
        <v/>
      </c>
      <c r="E9" s="27">
        <f>Etiquettes!$C$9</f>
        <v/>
      </c>
      <c r="F9" s="120">
        <f>Etiquettes!$C$6</f>
        <v/>
      </c>
      <c r="G9" s="27">
        <f>Etiquettes!$I$8</f>
        <v/>
      </c>
      <c r="H9" s="27">
        <f>Etiquettes!$C$7</f>
        <v/>
      </c>
      <c r="I9" s="120" t="inlineStr">
        <is>
          <t>Exportation de gros bovins</t>
        </is>
      </c>
      <c r="J9" s="27" t="n"/>
      <c r="K9" t="inlineStr">
        <is>
          <t>Agreste - Statistique Agricole Annuelle - SSP</t>
        </is>
      </c>
      <c r="L9" s="120" t="inlineStr">
        <is>
          <t>Echanges - AGRESTE</t>
        </is>
      </c>
      <c r="M9" s="27">
        <f>Etiquettes!$H$13</f>
        <v/>
      </c>
      <c r="N9" s="121">
        <f>_xlfn.CONCAT(I9,IF(OR(ISBLANK(#REF!),ISERROR(#REF!)),"",_xlfn.CONCAT(" = ",MROUND(#REF!,1)," ",D9," (",K9,")")))</f>
        <v/>
      </c>
      <c r="O9" s="27" t="inlineStr">
        <is>
          <t>Très élevée</t>
        </is>
      </c>
      <c r="P9" t="inlineStr">
        <is>
          <t>Utilisation du rendement carcasse</t>
        </is>
      </c>
    </row>
    <row r="10">
      <c r="A10">
        <f>'Echanges territoires'!$B$2</f>
        <v/>
      </c>
      <c r="B10">
        <f>Produits!$B$3</f>
        <v/>
      </c>
      <c r="C10" s="68">
        <f>'Echanges - AGRESTE'!I5/'Anatomie - Blézat'!$D$20/10^3</f>
        <v/>
      </c>
      <c r="E10" s="27">
        <f>Etiquettes!$C$9</f>
        <v/>
      </c>
      <c r="F10" s="120">
        <f>Etiquettes!$C$6</f>
        <v/>
      </c>
      <c r="G10" s="27">
        <f>Etiquettes!$J$8</f>
        <v/>
      </c>
      <c r="H10" s="27">
        <f>Etiquettes!$C$7</f>
        <v/>
      </c>
      <c r="I10" s="120" t="inlineStr">
        <is>
          <t>Importation de veaux</t>
        </is>
      </c>
      <c r="J10" s="27" t="n"/>
      <c r="K10" t="inlineStr">
        <is>
          <t>Agreste - Statistique Agricole Annuelle - SSP</t>
        </is>
      </c>
      <c r="L10" s="120" t="inlineStr">
        <is>
          <t>Echanges - AGRESTE</t>
        </is>
      </c>
      <c r="M10" s="27">
        <f>Etiquettes!$H$13</f>
        <v/>
      </c>
      <c r="N10" s="121">
        <f>_xlfn.CONCAT(I10,IF(OR(ISBLANK(C10),ISERROR(C10)),"",_xlfn.CONCAT(" = ",MROUND(C10,1)," ",D10," (",K10,")")))</f>
        <v/>
      </c>
      <c r="O10" s="27" t="inlineStr">
        <is>
          <t>Très élevée</t>
        </is>
      </c>
      <c r="P10" t="inlineStr">
        <is>
          <t>Utilisation du rendement carcasse</t>
        </is>
      </c>
      <c r="Q10" s="135" t="inlineStr">
        <is>
          <t>Echanges Elevage</t>
        </is>
      </c>
    </row>
    <row r="11">
      <c r="A11">
        <f>'Echanges territoires'!$B$2</f>
        <v/>
      </c>
      <c r="B11">
        <f>Produits!$B$4</f>
        <v/>
      </c>
      <c r="C11" s="68">
        <f>'Echanges - AGRESTE'!I8/'Anatomie - Blézat'!$D$7/10^3</f>
        <v/>
      </c>
      <c r="E11" s="27">
        <f>Etiquettes!$C$9</f>
        <v/>
      </c>
      <c r="F11" s="120">
        <f>Etiquettes!$C$6</f>
        <v/>
      </c>
      <c r="G11" s="27">
        <f>Etiquettes!$J$8</f>
        <v/>
      </c>
      <c r="H11" s="27">
        <f>Etiquettes!$C$7</f>
        <v/>
      </c>
      <c r="I11" s="120" t="inlineStr">
        <is>
          <t>Importation de gros bovins</t>
        </is>
      </c>
      <c r="J11" s="27" t="n"/>
      <c r="K11" t="inlineStr">
        <is>
          <t>Agreste - Statistique Agricole Annuelle - SSP</t>
        </is>
      </c>
      <c r="L11" s="120" t="inlineStr">
        <is>
          <t>Echanges - AGRESTE</t>
        </is>
      </c>
      <c r="M11" s="27">
        <f>Etiquettes!$H$13</f>
        <v/>
      </c>
      <c r="N11" s="121">
        <f>_xlfn.CONCAT(I11,IF(OR(ISBLANK(C11),ISERROR(C11)),"",_xlfn.CONCAT(" = ",MROUND(C11,1)," ",D11," (",K11,")")))</f>
        <v/>
      </c>
      <c r="O11" s="27" t="inlineStr">
        <is>
          <t>Très élevée</t>
        </is>
      </c>
      <c r="P11" t="inlineStr">
        <is>
          <t>Utilisation du rendement carcasse</t>
        </is>
      </c>
    </row>
    <row r="12">
      <c r="A12">
        <f>Produits!$B$3</f>
        <v/>
      </c>
      <c r="B12">
        <f>'Echanges territoires'!$B$3</f>
        <v/>
      </c>
      <c r="C12" s="68">
        <f>'Echanges - AGRESTE'!J5/'Anatomie - Blézat'!$D$20/10^3</f>
        <v/>
      </c>
      <c r="E12" s="27">
        <f>Etiquettes!$C$9</f>
        <v/>
      </c>
      <c r="F12" s="120">
        <f>Etiquettes!$C$6</f>
        <v/>
      </c>
      <c r="G12" s="27">
        <f>Etiquettes!$J$8</f>
        <v/>
      </c>
      <c r="H12" s="27">
        <f>Etiquettes!$C$7</f>
        <v/>
      </c>
      <c r="I12" s="120" t="inlineStr">
        <is>
          <t>Exportation de veaux</t>
        </is>
      </c>
      <c r="J12" s="27" t="n"/>
      <c r="K12" t="inlineStr">
        <is>
          <t>Agreste - Statistique Agricole Annuelle - SSP</t>
        </is>
      </c>
      <c r="L12" s="120" t="inlineStr">
        <is>
          <t>Echanges - AGRESTE</t>
        </is>
      </c>
      <c r="M12" s="27">
        <f>Etiquettes!$H$13</f>
        <v/>
      </c>
      <c r="N12" s="121">
        <f>_xlfn.CONCAT(I12,IF(OR(ISBLANK(C12),ISERROR(C12)),"",_xlfn.CONCAT(" = ",MROUND(C12,1)," ",D12," (",K12,")")))</f>
        <v/>
      </c>
      <c r="O12" s="27" t="inlineStr">
        <is>
          <t>Très élevée</t>
        </is>
      </c>
      <c r="P12" t="inlineStr">
        <is>
          <t>Utilisation du rendement carcasse</t>
        </is>
      </c>
    </row>
    <row r="13">
      <c r="A13">
        <f>Produits!$B$4</f>
        <v/>
      </c>
      <c r="B13">
        <f>'Echanges territoires'!$B$3</f>
        <v/>
      </c>
      <c r="C13" s="68">
        <f>'Echanges - AGRESTE'!J8/'Anatomie - Blézat'!$D$7/10^3</f>
        <v/>
      </c>
      <c r="E13" s="27">
        <f>Etiquettes!$C$9</f>
        <v/>
      </c>
      <c r="F13" s="120">
        <f>Etiquettes!$C$6</f>
        <v/>
      </c>
      <c r="G13" s="27">
        <f>Etiquettes!$J$8</f>
        <v/>
      </c>
      <c r="H13" s="27">
        <f>Etiquettes!$C$7</f>
        <v/>
      </c>
      <c r="I13" s="120" t="inlineStr">
        <is>
          <t>Exportation de gros bovins</t>
        </is>
      </c>
      <c r="J13" s="27" t="n"/>
      <c r="K13" t="inlineStr">
        <is>
          <t>Agreste - Statistique Agricole Annuelle - SSP</t>
        </is>
      </c>
      <c r="L13" s="120" t="inlineStr">
        <is>
          <t>Echanges - AGRESTE</t>
        </is>
      </c>
      <c r="M13" s="27">
        <f>Etiquettes!$H$13</f>
        <v/>
      </c>
      <c r="N13" s="121">
        <f>_xlfn.CONCAT(I13,IF(OR(ISBLANK(C13),ISERROR(C13)),"",_xlfn.CONCAT(" = ",MROUND(C13,1)," ",D13," (",K13,")")))</f>
        <v/>
      </c>
      <c r="O13" s="27" t="inlineStr">
        <is>
          <t>Très élevée</t>
        </is>
      </c>
      <c r="P13" t="inlineStr">
        <is>
          <t>Utilisation du rendement carcasse</t>
        </is>
      </c>
    </row>
    <row r="18">
      <c r="C18" s="68" t="n"/>
    </row>
  </sheetData>
  <mergeCells count="3">
    <mergeCell ref="Q10:Q13"/>
    <mergeCell ref="Q2:Q5"/>
    <mergeCell ref="Q6:Q9"/>
  </mergeCells>
  <pageMargins left="0.75" right="0.75" top="1" bottom="1" header="0.5" footer="0.5"/>
</worksheet>
</file>

<file path=xl/worksheets/sheet9.xml><?xml version="1.0" encoding="utf-8"?>
<worksheet xmlns="http://schemas.openxmlformats.org/spreadsheetml/2006/main">
  <sheetPr>
    <tabColor rgb="FFFFC000"/>
    <outlinePr summaryBelow="1" summaryRight="1"/>
    <pageSetUpPr/>
  </sheetPr>
  <dimension ref="A1:L16"/>
  <sheetViews>
    <sheetView workbookViewId="0">
      <selection activeCell="Z40" sqref="Z40"/>
    </sheetView>
  </sheetViews>
  <sheetFormatPr baseColWidth="10" defaultRowHeight="14.4"/>
  <sheetData>
    <row r="1" ht="15" customHeight="1" thickBot="1">
      <c r="A1" s="44" t="n"/>
      <c r="B1" s="44" t="n"/>
      <c r="C1" s="44" t="n"/>
      <c r="D1" s="44" t="n"/>
      <c r="E1" s="138" t="n">
        <v>2015</v>
      </c>
      <c r="F1" s="176" t="n"/>
      <c r="G1" s="138" t="n">
        <v>2019</v>
      </c>
      <c r="H1" s="176" t="n"/>
      <c r="I1" s="138" t="n">
        <v>2023</v>
      </c>
      <c r="J1" s="176" t="n"/>
    </row>
    <row r="2" ht="46.2" customHeight="1" thickBot="1">
      <c r="A2" s="45" t="inlineStr">
        <is>
          <t>Conjoncture animale 1</t>
        </is>
      </c>
      <c r="B2" s="45" t="inlineStr">
        <is>
          <t>Conjoncture animale 2</t>
        </is>
      </c>
      <c r="C2" s="45" t="inlineStr">
        <is>
          <t>Conjoncture animale 3</t>
        </is>
      </c>
      <c r="D2" s="45" t="inlineStr">
        <is>
          <t>Conjoncture animale 4</t>
        </is>
      </c>
      <c r="E2" s="46" t="inlineStr">
        <is>
          <t>Importations d'animaux finis en poids net (téc)</t>
        </is>
      </c>
      <c r="F2" s="46" t="inlineStr">
        <is>
          <t>Exportations d'animaux finis en poids net (téc)</t>
        </is>
      </c>
      <c r="G2" s="46" t="inlineStr">
        <is>
          <t>Importations d'animaux finis en poids net (téc)</t>
        </is>
      </c>
      <c r="H2" s="46" t="inlineStr">
        <is>
          <t>Exportations d'animaux finis en poids net (téc)</t>
        </is>
      </c>
      <c r="I2" s="46" t="inlineStr">
        <is>
          <t>Importations d'animaux finis en poids net (téc)</t>
        </is>
      </c>
      <c r="J2" s="46" t="inlineStr">
        <is>
          <t>Exportations d'animaux finis en poids net (téc)</t>
        </is>
      </c>
    </row>
    <row r="3" ht="15" customHeight="1" thickBot="1">
      <c r="A3" s="177" t="inlineStr">
        <is>
          <t>Mammifères de type bovin</t>
        </is>
      </c>
      <c r="B3" s="178" t="n"/>
      <c r="C3" s="178" t="n"/>
      <c r="D3" s="179" t="n"/>
      <c r="E3" s="69" t="n">
        <v>4492</v>
      </c>
      <c r="F3" s="69" t="n">
        <v>15112</v>
      </c>
      <c r="G3" s="69" t="n">
        <v>7948</v>
      </c>
      <c r="H3" s="69" t="n">
        <v>11974</v>
      </c>
      <c r="I3" s="69" t="n">
        <v>5061</v>
      </c>
      <c r="J3" s="69" t="n">
        <v>7189</v>
      </c>
      <c r="L3" s="71" t="n"/>
    </row>
    <row r="4" ht="15" customHeight="1" thickBot="1">
      <c r="A4" s="48" t="n"/>
      <c r="B4" s="177" t="inlineStr">
        <is>
          <t>Bovins</t>
        </is>
      </c>
      <c r="C4" s="178" t="n"/>
      <c r="D4" s="179" t="n"/>
      <c r="E4" s="69" t="n">
        <v>4492</v>
      </c>
      <c r="F4" s="69" t="n">
        <v>15112</v>
      </c>
      <c r="G4" s="69" t="n">
        <v>7948</v>
      </c>
      <c r="H4" s="69" t="n">
        <v>11974</v>
      </c>
      <c r="I4" s="69" t="n">
        <v>5061</v>
      </c>
      <c r="J4" s="69" t="n">
        <v>7189</v>
      </c>
    </row>
    <row r="5" ht="15" customHeight="1" thickBot="1">
      <c r="A5" s="48" t="n"/>
      <c r="B5" s="48" t="n"/>
      <c r="C5" s="177" t="inlineStr">
        <is>
          <t>Veaux et broutards [bovins de moins de 8 mois]</t>
        </is>
      </c>
      <c r="D5" s="179" t="n"/>
      <c r="E5" s="83" t="n">
        <v>1761</v>
      </c>
      <c r="F5" s="83" t="n">
        <v>1678</v>
      </c>
      <c r="G5" s="83" t="n">
        <v>7372</v>
      </c>
      <c r="H5" s="83" t="n">
        <v>1889</v>
      </c>
      <c r="I5" s="83" t="n">
        <v>4643</v>
      </c>
      <c r="J5" s="83" t="n">
        <v>1350</v>
      </c>
    </row>
    <row r="6" ht="15" customHeight="1" thickBot="1">
      <c r="A6" s="48" t="n"/>
      <c r="B6" s="48" t="n"/>
      <c r="C6" s="48" t="n"/>
      <c r="D6" s="136" t="inlineStr">
        <is>
          <t>Veaux de boucherie</t>
        </is>
      </c>
      <c r="E6" s="69" t="n">
        <v>1761</v>
      </c>
      <c r="F6" s="69" t="n">
        <v>1678</v>
      </c>
      <c r="G6" s="69" t="n">
        <v>7372</v>
      </c>
      <c r="H6" s="69" t="n">
        <v>1889</v>
      </c>
      <c r="I6" s="69" t="n">
        <v>4643</v>
      </c>
      <c r="J6" s="69" t="n">
        <v>1350</v>
      </c>
    </row>
    <row r="7" ht="15" customHeight="1" thickBot="1">
      <c r="A7" s="48" t="n"/>
      <c r="B7" s="48" t="n"/>
      <c r="C7" s="48" t="n"/>
      <c r="D7" s="136" t="inlineStr">
        <is>
          <t>Broutards légers</t>
        </is>
      </c>
      <c r="E7" s="69" t="n"/>
      <c r="F7" s="69" t="n"/>
      <c r="G7" s="69" t="n"/>
      <c r="H7" s="69" t="n"/>
      <c r="I7" s="69" t="n"/>
      <c r="J7" s="69" t="n"/>
    </row>
    <row r="8" ht="15" customHeight="1" thickBot="1">
      <c r="A8" s="48" t="n"/>
      <c r="B8" s="48" t="n"/>
      <c r="C8" s="177" t="inlineStr">
        <is>
          <t>Gros bovins [bovins de plus de 8 mois]</t>
        </is>
      </c>
      <c r="D8" s="179" t="n"/>
      <c r="E8" s="83" t="n">
        <v>2731</v>
      </c>
      <c r="F8" s="83" t="n">
        <v>13434</v>
      </c>
      <c r="G8" s="83" t="n">
        <v>576</v>
      </c>
      <c r="H8" s="83" t="n">
        <v>10085</v>
      </c>
      <c r="I8" s="83" t="n">
        <v>418</v>
      </c>
      <c r="J8" s="83" t="n">
        <v>5839</v>
      </c>
    </row>
    <row r="9" ht="15" customHeight="1" thickBot="1">
      <c r="A9" s="48" t="n"/>
      <c r="B9" s="48" t="n"/>
      <c r="C9" s="48" t="n"/>
      <c r="D9" s="136" t="inlineStr">
        <is>
          <t>Génisses</t>
        </is>
      </c>
      <c r="E9" s="69" t="n">
        <v>4</v>
      </c>
      <c r="F9" s="69" t="n">
        <v>949</v>
      </c>
      <c r="G9" s="69" t="n"/>
      <c r="H9" s="69" t="n">
        <v>1413</v>
      </c>
      <c r="I9" s="69" t="n"/>
      <c r="J9" s="69" t="n">
        <v>868</v>
      </c>
    </row>
    <row r="10" ht="15" customHeight="1" thickBot="1">
      <c r="A10" s="48" t="n"/>
      <c r="B10" s="48" t="n"/>
      <c r="C10" s="48" t="n"/>
      <c r="D10" s="136" t="inlineStr">
        <is>
          <t>Vaches</t>
        </is>
      </c>
      <c r="E10" s="69" t="n">
        <v>769</v>
      </c>
      <c r="F10" s="69" t="n">
        <v>1205</v>
      </c>
      <c r="G10" s="69" t="n">
        <v>454</v>
      </c>
      <c r="H10" s="69" t="n">
        <v>1888</v>
      </c>
      <c r="I10" s="69" t="n">
        <v>301</v>
      </c>
      <c r="J10" s="69" t="n">
        <v>770</v>
      </c>
    </row>
    <row r="11" ht="15" customHeight="1" thickBot="1">
      <c r="A11" s="48" t="n"/>
      <c r="B11" s="48" t="n"/>
      <c r="C11" s="48" t="n"/>
      <c r="D11" s="136" t="inlineStr">
        <is>
          <t>Gros bovins mâles</t>
        </is>
      </c>
      <c r="E11" s="69" t="n">
        <v>1958</v>
      </c>
      <c r="F11" s="69" t="n">
        <v>11280</v>
      </c>
      <c r="G11" s="69" t="n">
        <v>122</v>
      </c>
      <c r="H11" s="69" t="n">
        <v>6784</v>
      </c>
      <c r="I11" s="69" t="n">
        <v>117</v>
      </c>
      <c r="J11" s="69" t="n">
        <v>4201</v>
      </c>
    </row>
    <row r="12" ht="15" customHeight="1" thickBot="1">
      <c r="A12" s="177" t="inlineStr">
        <is>
          <t>Mammifères de type porcin</t>
        </is>
      </c>
      <c r="B12" s="178" t="n"/>
      <c r="C12" s="178" t="n"/>
      <c r="D12" s="179" t="n"/>
      <c r="E12" s="69" t="n">
        <v>38</v>
      </c>
      <c r="F12" s="69" t="n">
        <v>56269</v>
      </c>
      <c r="G12" s="69" t="n">
        <v>18</v>
      </c>
      <c r="H12" s="69" t="n">
        <v>60298</v>
      </c>
      <c r="I12" s="69" t="n">
        <v>18</v>
      </c>
      <c r="J12" s="69" t="n">
        <v>25956</v>
      </c>
    </row>
    <row r="13" ht="15" customHeight="1" thickBot="1">
      <c r="A13" s="48" t="n"/>
      <c r="B13" s="180" t="inlineStr">
        <is>
          <t>Porcins</t>
        </is>
      </c>
      <c r="C13" s="176" t="n"/>
      <c r="D13" s="181" t="n"/>
      <c r="E13" s="69" t="n">
        <v>38</v>
      </c>
      <c r="F13" s="69" t="n">
        <v>56269</v>
      </c>
      <c r="G13" s="69" t="n">
        <v>18</v>
      </c>
      <c r="H13" s="69" t="n">
        <v>60298</v>
      </c>
      <c r="I13" s="69" t="n">
        <v>18</v>
      </c>
      <c r="J13" s="69" t="n">
        <v>25956</v>
      </c>
    </row>
    <row r="14" ht="15" customHeight="1" thickBot="1">
      <c r="A14" s="180" t="inlineStr">
        <is>
          <t>Ovins</t>
        </is>
      </c>
      <c r="B14" s="176" t="n"/>
      <c r="C14" s="176" t="n"/>
      <c r="D14" s="181" t="n"/>
      <c r="E14" s="69" t="n"/>
      <c r="F14" s="69" t="n"/>
      <c r="G14" s="69" t="n"/>
      <c r="H14" s="69" t="n"/>
      <c r="I14" s="69" t="n"/>
      <c r="J14" s="69" t="n"/>
    </row>
    <row r="15" ht="15" customHeight="1" thickBot="1">
      <c r="A15" s="180" t="inlineStr">
        <is>
          <t>Caprins</t>
        </is>
      </c>
      <c r="B15" s="176" t="n"/>
      <c r="C15" s="176" t="n"/>
      <c r="D15" s="181" t="n"/>
      <c r="E15" s="69" t="n"/>
      <c r="F15" s="69" t="n"/>
      <c r="G15" s="69" t="n"/>
      <c r="H15" s="69" t="n"/>
      <c r="I15" s="69" t="n"/>
      <c r="J15" s="69" t="n"/>
    </row>
    <row r="16" ht="15" customHeight="1" thickBot="1">
      <c r="A16" s="180" t="inlineStr">
        <is>
          <t>Equidés</t>
        </is>
      </c>
      <c r="B16" s="176" t="n"/>
      <c r="C16" s="176" t="n"/>
      <c r="D16" s="181" t="n"/>
      <c r="E16" s="70" t="n">
        <v>210</v>
      </c>
      <c r="F16" s="70" t="n">
        <v>1551</v>
      </c>
      <c r="G16" s="70" t="n"/>
      <c r="H16" s="70" t="n">
        <v>1835</v>
      </c>
      <c r="I16" s="70" t="n">
        <v>271</v>
      </c>
      <c r="J16" s="70" t="n">
        <v>1769</v>
      </c>
    </row>
  </sheetData>
  <mergeCells count="12">
    <mergeCell ref="C8:D8"/>
    <mergeCell ref="A12:D12"/>
    <mergeCell ref="G1:H1"/>
    <mergeCell ref="E1:F1"/>
    <mergeCell ref="A3:D3"/>
    <mergeCell ref="B4:D4"/>
    <mergeCell ref="C5:D5"/>
    <mergeCell ref="A15:D15"/>
    <mergeCell ref="B13:D13"/>
    <mergeCell ref="A16:D16"/>
    <mergeCell ref="I1:J1"/>
    <mergeCell ref="A14:D14"/>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4A0A362C8B81F47807DE03BF445B4E9" ma:contentTypeVersion="13" ma:contentTypeDescription="Crée un document." ma:contentTypeScope="" ma:versionID="d1254b71788b6878b699fd3770298845">
  <xsd:schema xmlns:xsd="http://www.w3.org/2001/XMLSchema" xmlns:xs="http://www.w3.org/2001/XMLSchema" xmlns:p="http://schemas.microsoft.com/office/2006/metadata/properties" xmlns:ns2="253d9861-5057-4c6b-aa55-c1bece854d8d" xmlns:ns3="21da35c6-efe3-499f-bfdd-69ff62f566e5" targetNamespace="http://schemas.microsoft.com/office/2006/metadata/properties" ma:root="true" ma:fieldsID="54af3fc3e0e590547e78e6c79ba09db9" ns2:_="" ns3:_="">
    <xsd:import namespace="253d9861-5057-4c6b-aa55-c1bece854d8d"/>
    <xsd:import namespace="21da35c6-efe3-499f-bfdd-69ff62f566e5"/>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53d9861-5057-4c6b-aa55-c1bece854d8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3" nillable="true" ma:taxonomy="true" ma:internalName="lcf76f155ced4ddcb4097134ff3c332f" ma:taxonomyFieldName="MediaServiceImageTags" ma:displayName="Balises d’images" ma:readOnly="false" ma:fieldId="{5cf76f15-5ced-4ddc-b409-7134ff3c332f}" ma:taxonomyMulti="true" ma:sspId="86865b46-2695-4a22-9ac0-c3708c6513bf" ma:termSetId="09814cd3-568e-fe90-9814-8d621ff8fb84" ma:anchorId="fba54fb3-c3e1-fe81-a776-ca4b69148c4d" ma:open="true" ma:isKeyword="false">
      <xsd:complexType>
        <xsd:sequence>
          <xsd:element ref="pc:Terms" minOccurs="0" maxOccurs="1"/>
        </xsd:sequence>
      </xsd:complex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1da35c6-efe3-499f-bfdd-69ff62f566e5"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d84cf948-5f3d-4d6e-b423-b884b12e46e0}" ma:internalName="TaxCatchAll" ma:showField="CatchAllData" ma:web="21da35c6-efe3-499f-bfdd-69ff62f566e5">
      <xsd:complexType>
        <xsd:complexContent>
          <xsd:extension base="dms:MultiChoiceLookup">
            <xsd:sequence>
              <xsd:element name="Value" type="dms:Lookup" maxOccurs="unbounded" minOccurs="0" nillable="true"/>
            </xsd:sequence>
          </xsd:extension>
        </xsd:complexContent>
      </xsd:complexType>
    </xsd:element>
    <xsd:element name="SharedWithUsers" ma:index="19" nillable="true" ma:displayName="Partagé avec"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Partagé avec dé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21da35c6-efe3-499f-bfdd-69ff62f566e5" xsi:nil="true"/>
    <lcf76f155ced4ddcb4097134ff3c332f xmlns="253d9861-5057-4c6b-aa55-c1bece854d8d">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5B424EEA-468F-41A3-BB31-2F1B68F8A64C}"/>
</file>

<file path=customXml/itemProps2.xml><?xml version="1.0" encoding="utf-8"?>
<ds:datastoreItem xmlns:ds="http://schemas.openxmlformats.org/officeDocument/2006/customXml" ds:itemID="{8FF12687-9CB0-4EC5-8732-1E5AB43B11FD}"/>
</file>

<file path=customXml/itemProps3.xml><?xml version="1.0" encoding="utf-8"?>
<ds:datastoreItem xmlns:ds="http://schemas.openxmlformats.org/officeDocument/2006/customXml" ds:itemID="{8E5EFF1D-60B1-4793-A5F6-F81E65890CD7}"/>
</file>

<file path=docProps/app.xml><?xml version="1.0" encoding="utf-8"?>
<Properties xmlns="http://schemas.openxmlformats.org/officeDocument/2006/extended-properties">
  <Application>Microsoft Excel</Application>
  <AppVersion>3.1</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Alexandre Pannier</dc:creator>
  <cp:lastModifiedBy>Alexandre Pannier</cp:lastModifiedBy>
  <dcterms:created xsi:type="dcterms:W3CDTF">2025-02-05T18:47:16Z</dcterms:created>
  <dcterms:modified xsi:type="dcterms:W3CDTF">2025-04-25T06:11:28Z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0x01010054A0A362C8B81F47807DE03BF445B4E9</vt:lpwstr>
  </property>
</Properties>
</file>